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manabi-web\manabi-web\kensyuu\kihon\syonin\ryohi\"/>
    </mc:Choice>
  </mc:AlternateContent>
  <xr:revisionPtr revIDLastSave="0" documentId="13_ncr:1_{00D4C6DA-D616-42C7-8082-BFC46414585B}" xr6:coauthVersionLast="36" xr6:coauthVersionMax="36" xr10:uidLastSave="{00000000-0000-0000-0000-000000000000}"/>
  <bookViews>
    <workbookView xWindow="-120" yWindow="3660" windowWidth="15255" windowHeight="5010" activeTab="1" xr2:uid="{00000000-000D-0000-FFFF-FFFF00000000}"/>
  </bookViews>
  <sheets>
    <sheet name="記入例" sheetId="14" r:id="rId1"/>
    <sheet name="調査表" sheetId="8" r:id="rId2"/>
    <sheet name="データ" sheetId="7" r:id="rId3"/>
  </sheets>
  <definedNames>
    <definedName name="_xlnm.Print_Area" localSheetId="0">記入例!$A$1:$S$139</definedName>
    <definedName name="_xlnm.Print_Area" localSheetId="1">調査表!$A$1:$S$139</definedName>
  </definedNames>
  <calcPr calcId="191029"/>
</workbook>
</file>

<file path=xl/calcChain.xml><?xml version="1.0" encoding="utf-8"?>
<calcChain xmlns="http://schemas.openxmlformats.org/spreadsheetml/2006/main">
  <c r="P67" i="8" l="1"/>
  <c r="K67" i="8"/>
  <c r="M65" i="8"/>
  <c r="M65" i="14"/>
  <c r="P67" i="14"/>
  <c r="K67" i="14"/>
  <c r="B59" i="8"/>
  <c r="B58" i="8"/>
  <c r="B57" i="8"/>
  <c r="B55" i="8"/>
  <c r="B53" i="8"/>
  <c r="B51" i="8"/>
  <c r="B50" i="8"/>
  <c r="B49" i="8"/>
  <c r="B60" i="8" s="1"/>
  <c r="B45" i="8"/>
  <c r="B56" i="8" s="1"/>
  <c r="B44" i="8"/>
  <c r="B43" i="8"/>
  <c r="B54" i="8" s="1"/>
  <c r="B42" i="8"/>
  <c r="B41" i="8"/>
  <c r="B52" i="8" s="1"/>
  <c r="B40" i="8"/>
  <c r="B59" i="14"/>
  <c r="B57" i="14"/>
  <c r="B58" i="14"/>
  <c r="B55" i="14"/>
  <c r="B53" i="14"/>
  <c r="B51" i="14"/>
  <c r="B49" i="14"/>
  <c r="B60" i="14" s="1"/>
  <c r="B50" i="14"/>
  <c r="B45" i="14"/>
  <c r="B56" i="14" s="1"/>
  <c r="B44" i="14"/>
  <c r="B43" i="14"/>
  <c r="B54" i="14" s="1"/>
  <c r="B42" i="14"/>
  <c r="B41" i="14"/>
  <c r="B52" i="14" s="1"/>
  <c r="B40" i="14"/>
  <c r="J46" i="8" l="1"/>
  <c r="R62" i="8" s="1"/>
  <c r="J40" i="8"/>
  <c r="Q131" i="8" l="1"/>
  <c r="Q126" i="8"/>
  <c r="Q121" i="8"/>
  <c r="Q116" i="8"/>
  <c r="Q111" i="8"/>
  <c r="Q106" i="8"/>
  <c r="Q98" i="8"/>
  <c r="Q93" i="8"/>
  <c r="Q88" i="8"/>
  <c r="Q83" i="8"/>
  <c r="Q78" i="8"/>
  <c r="M40" i="8"/>
  <c r="R46" i="8"/>
  <c r="J45" i="8"/>
  <c r="J45" i="14"/>
  <c r="J42" i="14"/>
  <c r="J43" i="14"/>
  <c r="J44" i="14"/>
  <c r="J41" i="14"/>
  <c r="J40" i="14"/>
  <c r="J34" i="14"/>
  <c r="J34" i="8"/>
  <c r="P17" i="8"/>
  <c r="N17" i="8"/>
  <c r="P14" i="8"/>
  <c r="N16" i="8"/>
  <c r="N15" i="8"/>
  <c r="N14" i="8"/>
  <c r="Q73" i="8"/>
  <c r="J44" i="8"/>
  <c r="J43" i="8"/>
  <c r="J42" i="8"/>
  <c r="J41" i="8"/>
  <c r="K61" i="8"/>
  <c r="R46" i="14"/>
  <c r="R34" i="8"/>
  <c r="H46" i="8"/>
  <c r="M42" i="8"/>
  <c r="M43" i="8"/>
  <c r="M44" i="8"/>
  <c r="M45" i="8"/>
  <c r="M41" i="8"/>
  <c r="H46" i="14"/>
  <c r="F46" i="14"/>
  <c r="D46" i="14"/>
  <c r="R34" i="14"/>
  <c r="P133" i="8" l="1"/>
  <c r="P100" i="8"/>
  <c r="Q106" i="14"/>
  <c r="P133" i="14" s="1"/>
  <c r="Q73" i="14"/>
  <c r="P100" i="14" s="1"/>
  <c r="B65" i="14"/>
  <c r="K61" i="14"/>
  <c r="M45" i="14"/>
  <c r="M44" i="14"/>
  <c r="M43" i="14"/>
  <c r="M42" i="14"/>
  <c r="M41" i="14"/>
  <c r="M40" i="14"/>
  <c r="L34" i="14"/>
  <c r="H34" i="14"/>
  <c r="F34" i="14"/>
  <c r="N17" i="14"/>
  <c r="P17" i="14" s="1"/>
  <c r="N16" i="14"/>
  <c r="N15" i="14"/>
  <c r="N14" i="14"/>
  <c r="J46" i="14" l="1"/>
  <c r="R62" i="14" s="1"/>
  <c r="P14" i="14"/>
  <c r="IR63" i="8"/>
  <c r="IR62" i="8"/>
  <c r="IR61" i="8"/>
  <c r="IR60" i="8"/>
  <c r="IR59" i="8"/>
  <c r="IR58" i="8"/>
  <c r="IR57" i="8"/>
  <c r="IR56" i="8"/>
  <c r="IR55" i="8"/>
  <c r="IR54" i="8"/>
  <c r="IR53" i="8"/>
  <c r="IP52" i="8"/>
  <c r="IP51" i="8"/>
  <c r="IP50" i="8"/>
  <c r="F46" i="8"/>
  <c r="D46" i="8"/>
  <c r="B65" i="8" l="1"/>
  <c r="H2" i="7" l="1"/>
  <c r="I2" i="7" l="1"/>
  <c r="A2" i="7"/>
  <c r="L34" i="8"/>
  <c r="H34" i="8"/>
  <c r="F34" i="8"/>
  <c r="K2" i="7"/>
  <c r="D2" i="7"/>
  <c r="F2" i="7" l="1"/>
  <c r="C2" i="7"/>
  <c r="B2" i="7"/>
  <c r="J2" i="7"/>
  <c r="E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  <author>Administrator</author>
    <author>宮田 悠佑</author>
  </authors>
  <commentList>
    <comment ref="L28" authorId="0" shapeId="0" xr:uid="{46078DC5-51C9-48D9-A2AC-EEA23BC3E873}">
      <text>
        <r>
          <rPr>
            <b/>
            <sz val="16"/>
            <color indexed="81"/>
            <rFont val="Meiryo UI"/>
            <family val="3"/>
            <charset val="128"/>
          </rPr>
          <t>旅費額</t>
        </r>
        <r>
          <rPr>
            <b/>
            <sz val="18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  <comment ref="F37" authorId="0" shapeId="0" xr:uid="{1D3A410F-68A0-4F75-89D1-461B7A0399FC}">
      <text>
        <r>
          <rPr>
            <b/>
            <sz val="16"/>
            <color indexed="81"/>
            <rFont val="Meiryo UI"/>
            <family val="3"/>
            <charset val="128"/>
          </rPr>
          <t>授業研修（同校種）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R46" authorId="1" shapeId="0" xr:uid="{806668DD-1A28-48B5-A0EA-95ACCB472C0F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</text>
    </comment>
    <comment ref="G49" authorId="2" shapeId="0" xr:uid="{99A5399F-7ADD-4F70-8422-146C7C4DEE4C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授業研修（異校種）
</t>
        </r>
        <r>
          <rPr>
            <sz val="16"/>
            <color indexed="81"/>
            <rFont val="Meiryo UI"/>
            <family val="3"/>
            <charset val="128"/>
          </rPr>
          <t>７月末に決まります。実施日・会場を確認し、
見込額等を記入する。</t>
        </r>
      </text>
    </comment>
    <comment ref="D52" authorId="0" shapeId="0" xr:uid="{FBE22EA1-C4D4-4DD9-AD11-CB8FBA25764B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K70" authorId="0" shapeId="0" xr:uid="{BF28BC83-7655-4CE8-A474-3EE55CD51F56}">
      <text>
        <r>
          <rPr>
            <b/>
            <sz val="16"/>
            <color indexed="81"/>
            <rFont val="Meiryo UI"/>
            <family val="3"/>
            <charset val="128"/>
          </rPr>
          <t>選択研修名等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選択した研修名等を記入する。
未実施の研修は、見込額を記入する。</t>
        </r>
      </text>
    </comment>
    <comment ref="E72" authorId="0" shapeId="0" xr:uid="{720D13AB-BD99-4585-A0BD-2DF894DFCB9A}">
      <text>
        <r>
          <rPr>
            <b/>
            <sz val="16"/>
            <color indexed="81"/>
            <rFont val="Meiryo UI"/>
            <family val="3"/>
            <charset val="128"/>
          </rPr>
          <t>実施日記入</t>
        </r>
        <r>
          <rPr>
            <sz val="16"/>
            <color indexed="81"/>
            <rFont val="Meiryo UI"/>
            <family val="3"/>
            <charset val="128"/>
          </rPr>
          <t xml:space="preserve">
Aブロック　7月23日
Bブロック　7月24日
Cブロック　7月25日
Dブロック　7月26日</t>
        </r>
      </text>
    </comment>
    <comment ref="E73" authorId="0" shapeId="0" xr:uid="{ACB1EC4B-A151-413E-A71D-57884DB77874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谷洋幸</author>
    <author>Administrator</author>
  </authors>
  <commentList>
    <comment ref="H17" authorId="0" shapeId="0" xr:uid="{00000000-0006-0000-0100-00000100000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第３回調査時の実績額により後日、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教職員課より</t>
        </r>
        <r>
          <rPr>
            <sz val="16"/>
            <color indexed="81"/>
            <rFont val="Meiryo UI"/>
            <family val="3"/>
            <charset val="128"/>
          </rPr>
          <t>配当。
配当後は金額を記入する。</t>
        </r>
      </text>
    </comment>
    <comment ref="R46" authorId="1" shapeId="0" xr:uid="{42240ADF-9063-46E1-AE5F-8B0EE7561C5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<sst xmlns="http://schemas.openxmlformats.org/spreadsheetml/2006/main" count="686" uniqueCount="152">
  <si>
    <t>計</t>
    <rPh sb="0" eb="1">
      <t>ケイ</t>
    </rPh>
    <phoneticPr fontId="2"/>
  </si>
  <si>
    <t>集計表２</t>
    <rPh sb="0" eb="3">
      <t>シュウケイヒョウ</t>
    </rPh>
    <phoneticPr fontId="2"/>
  </si>
  <si>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</si>
  <si>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</si>
  <si>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</si>
  <si>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</si>
  <si>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</si>
  <si>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</si>
  <si>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</si>
  <si>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</si>
  <si>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</si>
  <si>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>　支　出　科　目</t>
    <rPh sb="1" eb="2">
      <t>ササ</t>
    </rPh>
    <rPh sb="3" eb="4">
      <t>デ</t>
    </rPh>
    <rPh sb="5" eb="6">
      <t>カ</t>
    </rPh>
    <rPh sb="7" eb="8">
      <t>メ</t>
    </rPh>
    <phoneticPr fontId="2"/>
  </si>
  <si>
    <t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</si>
  <si>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</si>
  <si>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</si>
  <si>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旅 費 額</t>
    <rPh sb="0" eb="1">
      <t>タビ</t>
    </rPh>
    <rPh sb="2" eb="3">
      <t>ヒ</t>
    </rPh>
    <rPh sb="4" eb="5">
      <t>ガク</t>
    </rPh>
    <phoneticPr fontId="2"/>
  </si>
  <si>
    <t xml:space="preserve"> </t>
    <phoneticPr fontId="2"/>
  </si>
  <si>
    <t>氏　　名</t>
    <rPh sb="0" eb="1">
      <t>シ</t>
    </rPh>
    <rPh sb="3" eb="4">
      <t>メイ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</si>
  <si>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</si>
  <si>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</si>
  <si>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</si>
  <si>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2">
      <t>リョヒ</t>
    </rPh>
    <rPh sb="2" eb="3">
      <t>ガク</t>
    </rPh>
    <phoneticPr fontId="2"/>
  </si>
  <si>
    <t>集計表３</t>
    <rPh sb="0" eb="3">
      <t>シュウケイヒョウ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</si>
  <si>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</si>
  <si>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第（</t>
    <rPh sb="0" eb="1">
      <t>ダイ</t>
    </rPh>
    <phoneticPr fontId="2"/>
  </si>
  <si>
    <t>）回</t>
    <rPh sb="1" eb="2">
      <t>カイ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</si>
  <si>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</si>
  <si>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</si>
  <si>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</si>
  <si>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教職基礎研修⑦</t>
    <rPh sb="0" eb="2">
      <t>キョウショク</t>
    </rPh>
    <rPh sb="2" eb="4">
      <t>キソ</t>
    </rPh>
    <rPh sb="4" eb="6">
      <t>ケンシュウ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</si>
  <si>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</si>
  <si>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氏名</t>
    <rPh sb="0" eb="2">
      <t>シメイ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</si>
  <si>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</si>
  <si>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①配当額</t>
    <rPh sb="1" eb="4">
      <t>ハイトウガク</t>
    </rPh>
    <phoneticPr fontId="2"/>
  </si>
  <si>
    <t>②支出済額</t>
    <rPh sb="1" eb="3">
      <t>シシュツ</t>
    </rPh>
    <rPh sb="3" eb="4">
      <t>スミ</t>
    </rPh>
    <rPh sb="4" eb="5">
      <t>ガク</t>
    </rPh>
    <phoneticPr fontId="2"/>
  </si>
  <si>
    <t>③支出見込額</t>
    <rPh sb="1" eb="3">
      <t>シシュツ</t>
    </rPh>
    <rPh sb="3" eb="6">
      <t>ミコミガク</t>
    </rPh>
    <phoneticPr fontId="2"/>
  </si>
  <si>
    <t>④決算見込額
（②＋③）</t>
    <rPh sb="1" eb="3">
      <t>ケッサン</t>
    </rPh>
    <rPh sb="3" eb="6">
      <t>ミコミガク</t>
    </rPh>
    <phoneticPr fontId="2"/>
  </si>
  <si>
    <t>集計表３　合計</t>
    <rPh sb="0" eb="3">
      <t>シュウケイヒョウ</t>
    </rPh>
    <rPh sb="5" eb="6">
      <t>ゴウ</t>
    </rPh>
    <rPh sb="6" eb="7">
      <t>ケイ</t>
    </rPh>
    <phoneticPr fontId="2"/>
  </si>
  <si>
    <t>合計</t>
    <rPh sb="0" eb="2">
      <t>ゴウケイ</t>
    </rPh>
    <phoneticPr fontId="2"/>
  </si>
  <si>
    <t>執行状況表</t>
    <rPh sb="0" eb="2">
      <t>シッコウ</t>
    </rPh>
    <rPh sb="2" eb="4">
      <t>ジョウキョウ</t>
    </rPh>
    <rPh sb="4" eb="5">
      <t>ヒョウ</t>
    </rPh>
    <phoneticPr fontId="2"/>
  </si>
  <si>
    <t>集計表１</t>
    <rPh sb="0" eb="3">
      <t>シュウケイヒョウ</t>
    </rPh>
    <phoneticPr fontId="2"/>
  </si>
  <si>
    <t>集計表２　合計</t>
    <rPh sb="0" eb="3">
      <t>シュウケイヒョウ</t>
    </rPh>
    <rPh sb="5" eb="6">
      <t>ゴウ</t>
    </rPh>
    <rPh sb="6" eb="7">
      <t>ケイ</t>
    </rPh>
    <phoneticPr fontId="2"/>
  </si>
  <si>
    <t>実施日を記入</t>
    <rPh sb="0" eb="2">
      <t>ジッシ</t>
    </rPh>
    <rPh sb="2" eb="3">
      <t>ビ</t>
    </rPh>
    <rPh sb="4" eb="6">
      <t>キニュウ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</si>
  <si>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</si>
  <si>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</si>
  <si>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配当額</t>
    <rPh sb="0" eb="3">
      <t>ハイトウガク</t>
    </rPh>
    <phoneticPr fontId="2"/>
  </si>
  <si>
    <t>初任決算見込</t>
    <rPh sb="0" eb="2">
      <t>ショニン</t>
    </rPh>
    <rPh sb="2" eb="4">
      <t>ケッサン</t>
    </rPh>
    <rPh sb="4" eb="6">
      <t>ミコ</t>
    </rPh>
    <phoneticPr fontId="2"/>
  </si>
  <si>
    <t>宿泊</t>
    <rPh sb="0" eb="2">
      <t>シュクハク</t>
    </rPh>
    <phoneticPr fontId="2"/>
  </si>
  <si>
    <t>決算見込計</t>
    <rPh sb="0" eb="2">
      <t>ケッサン</t>
    </rPh>
    <rPh sb="2" eb="4">
      <t>ミコ</t>
    </rPh>
    <rPh sb="4" eb="5">
      <t>ケイ</t>
    </rPh>
    <phoneticPr fontId="2"/>
  </si>
  <si>
    <t>３決算見込</t>
    <rPh sb="1" eb="3">
      <t>ケッサン</t>
    </rPh>
    <rPh sb="3" eb="5">
      <t>ミコ</t>
    </rPh>
    <phoneticPr fontId="2"/>
  </si>
  <si>
    <t>２決算見込</t>
    <rPh sb="1" eb="3">
      <t>ケッサン</t>
    </rPh>
    <rPh sb="3" eb="5">
      <t>ミコ</t>
    </rPh>
    <phoneticPr fontId="2"/>
  </si>
  <si>
    <t>過不足</t>
    <rPh sb="0" eb="3">
      <t>カフソク</t>
    </rPh>
    <phoneticPr fontId="2"/>
  </si>
  <si>
    <t>宿泊過不足</t>
    <rPh sb="0" eb="2">
      <t>シュクハク</t>
    </rPh>
    <rPh sb="2" eb="5">
      <t>カフソク</t>
    </rPh>
    <phoneticPr fontId="2"/>
  </si>
  <si>
    <t>このシートは、編集しないでください。</t>
    <rPh sb="7" eb="9">
      <t>ヘンシュウ</t>
    </rPh>
    <phoneticPr fontId="2"/>
  </si>
  <si>
    <t>最終</t>
    <rPh sb="0" eb="2">
      <t>サイシュウ</t>
    </rPh>
    <phoneticPr fontId="2"/>
  </si>
  <si>
    <t>２年次研修</t>
    <rPh sb="1" eb="2">
      <t>ネン</t>
    </rPh>
    <rPh sb="2" eb="3">
      <t>ジ</t>
    </rPh>
    <rPh sb="3" eb="5">
      <t>ケンシュウ</t>
    </rPh>
    <phoneticPr fontId="2"/>
  </si>
  <si>
    <t>３年次研修</t>
    <rPh sb="1" eb="2">
      <t>ネン</t>
    </rPh>
    <rPh sb="2" eb="3">
      <t>ジ</t>
    </rPh>
    <rPh sb="3" eb="5">
      <t>ケンシュウ</t>
    </rPh>
    <phoneticPr fontId="2"/>
  </si>
  <si>
    <t>研修区分</t>
    <rPh sb="0" eb="2">
      <t>ケンシュウ</t>
    </rPh>
    <rPh sb="2" eb="4">
      <t>クブン</t>
    </rPh>
    <phoneticPr fontId="2"/>
  </si>
  <si>
    <t>備　考</t>
    <rPh sb="0" eb="1">
      <t>ビン</t>
    </rPh>
    <rPh sb="2" eb="3">
      <t>コウ</t>
    </rPh>
    <phoneticPr fontId="2"/>
  </si>
  <si>
    <t>集計表１</t>
    <phoneticPr fontId="2"/>
  </si>
  <si>
    <t>集計表２</t>
    <phoneticPr fontId="2"/>
  </si>
  <si>
    <t>集計表３</t>
    <phoneticPr fontId="2"/>
  </si>
  <si>
    <t>※④決算見込額と各集計表の合計が一致すること</t>
    <rPh sb="2" eb="4">
      <t>ケッサン</t>
    </rPh>
    <rPh sb="4" eb="6">
      <t>ミコ</t>
    </rPh>
    <rPh sb="6" eb="7">
      <t>ガク</t>
    </rPh>
    <rPh sb="8" eb="9">
      <t>カク</t>
    </rPh>
    <rPh sb="9" eb="12">
      <t>シュウケイヒョウ</t>
    </rPh>
    <rPh sb="13" eb="15">
      <t>ゴウケイ</t>
    </rPh>
    <phoneticPr fontId="2"/>
  </si>
  <si>
    <t>教育センター費　県立学校教育</t>
    <rPh sb="0" eb="2">
      <t>キョウイク</t>
    </rPh>
    <rPh sb="6" eb="7">
      <t>ヒ</t>
    </rPh>
    <rPh sb="8" eb="10">
      <t>ケンリツ</t>
    </rPh>
    <rPh sb="10" eb="12">
      <t>ガッコウ</t>
    </rPh>
    <rPh sb="12" eb="14">
      <t>キョウイク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</si>
  <si>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</si>
  <si>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</si>
  <si>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</si>
  <si>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授業研修（異校種）</t>
    <rPh sb="0" eb="2">
      <t>ジュギョウ</t>
    </rPh>
    <rPh sb="2" eb="4">
      <t>ケンシュウ</t>
    </rPh>
    <phoneticPr fontId="2"/>
  </si>
  <si>
    <t>№１</t>
    <phoneticPr fontId="2"/>
  </si>
  <si>
    <t>№２</t>
    <phoneticPr fontId="2"/>
  </si>
  <si>
    <t>（県立中学校・紀南用）</t>
    <rPh sb="3" eb="4">
      <t>ナカ</t>
    </rPh>
    <rPh sb="8" eb="9">
      <t>ミナミ</t>
    </rPh>
    <phoneticPr fontId="2"/>
  </si>
  <si>
    <t>主事　学丘　太郎</t>
    <rPh sb="0" eb="2">
      <t>シュジ</t>
    </rPh>
    <rPh sb="3" eb="4">
      <t>マナ</t>
    </rPh>
    <rPh sb="4" eb="5">
      <t>オカ</t>
    </rPh>
    <rPh sb="6" eb="8">
      <t>タロウ</t>
    </rPh>
    <phoneticPr fontId="2"/>
  </si>
  <si>
    <t>和歌山　一郎</t>
    <rPh sb="0" eb="3">
      <t>ワカヤマ</t>
    </rPh>
    <rPh sb="4" eb="6">
      <t>イチロウ</t>
    </rPh>
    <phoneticPr fontId="2"/>
  </si>
  <si>
    <t>田辺　春子</t>
    <rPh sb="0" eb="2">
      <t>タナベ</t>
    </rPh>
    <rPh sb="3" eb="5">
      <t>ハルコ</t>
    </rPh>
    <phoneticPr fontId="2"/>
  </si>
  <si>
    <t>田辺市（田辺市）</t>
    <rPh sb="0" eb="3">
      <t>タナベシ</t>
    </rPh>
    <rPh sb="4" eb="7">
      <t>タナベシ</t>
    </rPh>
    <phoneticPr fontId="2"/>
  </si>
  <si>
    <t>和歌山　二郎</t>
    <rPh sb="0" eb="3">
      <t>ワカヤマ</t>
    </rPh>
    <rPh sb="4" eb="6">
      <t>ジロウ</t>
    </rPh>
    <phoneticPr fontId="2"/>
  </si>
  <si>
    <t>田辺　秋子</t>
    <rPh sb="0" eb="2">
      <t>タナベ</t>
    </rPh>
    <rPh sb="3" eb="5">
      <t>アキコ</t>
    </rPh>
    <phoneticPr fontId="2"/>
  </si>
  <si>
    <t>和歌山市北コミュニティセンター</t>
    <rPh sb="0" eb="4">
      <t>ワカヤマシ</t>
    </rPh>
    <rPh sb="4" eb="5">
      <t>キタ</t>
    </rPh>
    <phoneticPr fontId="2"/>
  </si>
  <si>
    <t>紀の国高等学校</t>
    <rPh sb="0" eb="1">
      <t>キ</t>
    </rPh>
    <rPh sb="2" eb="3">
      <t>クニ</t>
    </rPh>
    <rPh sb="3" eb="5">
      <t>コウトウ</t>
    </rPh>
    <rPh sb="5" eb="7">
      <t>ガッコウ</t>
    </rPh>
    <phoneticPr fontId="2"/>
  </si>
  <si>
    <t>学び高等学校</t>
    <rPh sb="0" eb="1">
      <t>マナ</t>
    </rPh>
    <rPh sb="2" eb="4">
      <t>コウトウ</t>
    </rPh>
    <rPh sb="4" eb="6">
      <t>ガッコウ</t>
    </rPh>
    <phoneticPr fontId="2"/>
  </si>
  <si>
    <t>まなび中学校</t>
    <rPh sb="3" eb="6">
      <t>チュウガッコウ</t>
    </rPh>
    <phoneticPr fontId="2"/>
  </si>
  <si>
    <t xml:space="preserve">  (1) 集計表１～３までを記入し、「執行状況表」に反映させてください。実施のない年次分は記入不要です。</t>
    <rPh sb="6" eb="9">
      <t>シュウケイヒョウ</t>
    </rPh>
    <rPh sb="20" eb="22">
      <t>シッコウ</t>
    </rPh>
    <rPh sb="22" eb="24">
      <t>ジョウキョウ</t>
    </rPh>
    <rPh sb="24" eb="25">
      <t>ヒョウ</t>
    </rPh>
    <rPh sb="27" eb="29">
      <t>ハンエイ</t>
    </rPh>
    <rPh sb="37" eb="39">
      <t>ジッシ</t>
    </rPh>
    <rPh sb="42" eb="44">
      <t>ネンジ</t>
    </rPh>
    <rPh sb="44" eb="45">
      <t>ブン</t>
    </rPh>
    <rPh sb="48" eb="50">
      <t>フヨウ</t>
    </rPh>
    <phoneticPr fontId="2"/>
  </si>
  <si>
    <t xml:space="preserve">  (5) 各提出期日までに旅費額が全て確定した場合、余白に『確定』と記入の上提出し、以後の提出は不要です。</t>
    <rPh sb="10" eb="11">
      <t>ヒ</t>
    </rPh>
    <rPh sb="18" eb="19">
      <t>スベ</t>
    </rPh>
    <rPh sb="24" eb="26">
      <t>バアイ</t>
    </rPh>
    <rPh sb="38" eb="39">
      <t>ウエ</t>
    </rPh>
    <rPh sb="39" eb="41">
      <t>テイシュツ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</si>
  <si>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</si>
  <si>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市町村教育委員会が
実施する研修</t>
    <rPh sb="0" eb="3">
      <t>シチョウソン</t>
    </rPh>
    <rPh sb="3" eb="5">
      <t>キョウイク</t>
    </rPh>
    <rPh sb="5" eb="8">
      <t>イインカイ</t>
    </rPh>
    <rPh sb="10" eb="12">
      <t>ジッシ</t>
    </rPh>
    <rPh sb="14" eb="1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</si>
  <si>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</si>
  <si>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 xml:space="preserve">  ２年次研修・・・２日</t>
    <rPh sb="3" eb="5">
      <t>ネンジ</t>
    </rPh>
    <rPh sb="5" eb="7">
      <t>ケンシュウ</t>
    </rPh>
    <rPh sb="11" eb="12">
      <t>ニチ</t>
    </rPh>
    <phoneticPr fontId="2"/>
  </si>
  <si>
    <t>用務値を記入</t>
    <rPh sb="0" eb="2">
      <t>ヨウム</t>
    </rPh>
    <rPh sb="2" eb="3">
      <t>チ</t>
    </rPh>
    <rPh sb="4" eb="6">
      <t>キニュウ</t>
    </rPh>
    <phoneticPr fontId="2"/>
  </si>
  <si>
    <t xml:space="preserve">  ３年次研修・・・２日</t>
    <rPh sb="3" eb="5">
      <t>ネンジ</t>
    </rPh>
    <rPh sb="5" eb="7">
      <t>ケンシュウ</t>
    </rPh>
    <rPh sb="11" eb="12">
      <t>ニチ</t>
    </rPh>
    <phoneticPr fontId="2"/>
  </si>
  <si>
    <t>会場名等</t>
    <rPh sb="0" eb="2">
      <t>カイジョウ</t>
    </rPh>
    <rPh sb="2" eb="3">
      <t>メイ</t>
    </rPh>
    <rPh sb="3" eb="4">
      <t>トウ</t>
    </rPh>
    <phoneticPr fontId="2"/>
  </si>
  <si>
    <t>会場名を記入</t>
    <rPh sb="0" eb="3">
      <t>カイジョウメイ</t>
    </rPh>
    <rPh sb="4" eb="6">
      <t>キニュウ</t>
    </rPh>
    <phoneticPr fontId="2"/>
  </si>
  <si>
    <t>色のセルは入力できません</t>
    <rPh sb="0" eb="1">
      <t>イロ</t>
    </rPh>
    <rPh sb="5" eb="7">
      <t>ニュウリョク</t>
    </rPh>
    <phoneticPr fontId="2"/>
  </si>
  <si>
    <t>高等学校総務費　教職員</t>
    <rPh sb="0" eb="2">
      <t>コウトウ</t>
    </rPh>
    <rPh sb="2" eb="4">
      <t>ガッコウ</t>
    </rPh>
    <rPh sb="4" eb="6">
      <t>ソウム</t>
    </rPh>
    <rPh sb="6" eb="7">
      <t>ヒ</t>
    </rPh>
    <rPh sb="8" eb="11">
      <t>キョウショクイン</t>
    </rPh>
    <phoneticPr fontId="2"/>
  </si>
  <si>
    <t>高等学校総務費　教職員</t>
    <rPh sb="8" eb="11">
      <t>キョウショクイン</t>
    </rPh>
    <phoneticPr fontId="2"/>
  </si>
  <si>
    <t>　令和３年度初任者研修旅費執行状況調査表</t>
    <rPh sb="1" eb="3">
      <t>レイワ</t>
    </rPh>
    <rPh sb="4" eb="6">
      <t>ネンド</t>
    </rPh>
    <rPh sb="6" eb="9">
      <t>ショニンシャ</t>
    </rPh>
    <rPh sb="9" eb="11">
      <t>ケンシュウ</t>
    </rPh>
    <rPh sb="11" eb="13">
      <t>リョヒ</t>
    </rPh>
    <rPh sb="13" eb="15">
      <t>シッコウ</t>
    </rPh>
    <rPh sb="15" eb="17">
      <t>ジョウキョウ</t>
    </rPh>
    <rPh sb="17" eb="19">
      <t>チョウサ</t>
    </rPh>
    <rPh sb="19" eb="20">
      <t>ヒョウ</t>
    </rPh>
    <phoneticPr fontId="2"/>
  </si>
  <si>
    <t>教職員費　教職員</t>
    <rPh sb="0" eb="3">
      <t>キョウショクイン</t>
    </rPh>
    <rPh sb="3" eb="4">
      <t>ヒ</t>
    </rPh>
    <rPh sb="5" eb="8">
      <t>キョウショクイン</t>
    </rPh>
    <phoneticPr fontId="2"/>
  </si>
  <si>
    <t>※記入上の注意点</t>
    <phoneticPr fontId="2"/>
  </si>
  <si>
    <t>0739-26-3511</t>
    <phoneticPr fontId="2"/>
  </si>
  <si>
    <t>調査表の作成に当たっては、№2『※記入上の注意点』を参照のこと。</t>
    <rPh sb="0" eb="2">
      <t>チョウサ</t>
    </rPh>
    <rPh sb="4" eb="6">
      <t>サクセイ</t>
    </rPh>
    <rPh sb="7" eb="8">
      <t>ア</t>
    </rPh>
    <rPh sb="17" eb="18">
      <t>キ</t>
    </rPh>
    <rPh sb="18" eb="20">
      <t>ニュウジョウ</t>
    </rPh>
    <rPh sb="21" eb="24">
      <t>チュウイテン</t>
    </rPh>
    <rPh sb="26" eb="28">
      <t>サンショウ</t>
    </rPh>
    <phoneticPr fontId="2"/>
  </si>
  <si>
    <t>紀州　献</t>
    <rPh sb="0" eb="2">
      <t>キシュウ</t>
    </rPh>
    <rPh sb="3" eb="4">
      <t>ケン</t>
    </rPh>
    <phoneticPr fontId="2"/>
  </si>
  <si>
    <t>太平　洋</t>
    <rPh sb="0" eb="2">
      <t>タイヘイ</t>
    </rPh>
    <rPh sb="3" eb="4">
      <t>ヨウ</t>
    </rPh>
    <phoneticPr fontId="2"/>
  </si>
  <si>
    <t>1  初任者研修・・・１４日</t>
    <rPh sb="3" eb="6">
      <t>ショニンシャ</t>
    </rPh>
    <rPh sb="6" eb="8">
      <t>ケンシュウ</t>
    </rPh>
    <rPh sb="13" eb="14">
      <t>ニチ</t>
    </rPh>
    <phoneticPr fontId="2"/>
  </si>
  <si>
    <t>　初任者研修等</t>
    <rPh sb="1" eb="4">
      <t>ショニンシャ</t>
    </rPh>
    <rPh sb="4" eb="7">
      <t>ケンシュウトウ</t>
    </rPh>
    <phoneticPr fontId="2"/>
  </si>
  <si>
    <t>初任者研修等</t>
    <rPh sb="0" eb="3">
      <t>ショニンシャ</t>
    </rPh>
    <rPh sb="3" eb="5">
      <t>ケンシュウ</t>
    </rPh>
    <rPh sb="5" eb="6">
      <t>トウ</t>
    </rPh>
    <phoneticPr fontId="2"/>
  </si>
  <si>
    <t>計</t>
  </si>
  <si>
    <t>計</t>
    <phoneticPr fontId="2"/>
  </si>
  <si>
    <t>オンライン</t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</si>
  <si>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</si>
  <si>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</si>
  <si>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</si>
  <si>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最   終</t>
    <rPh sb="0" eb="1">
      <t>サイ</t>
    </rPh>
    <rPh sb="4" eb="5">
      <t>シュウ</t>
    </rPh>
    <phoneticPr fontId="2"/>
  </si>
  <si>
    <t>※⑤財務会計システムの予算額（負担行為未済額）を確認すること</t>
    <rPh sb="2" eb="4">
      <t>ザイム</t>
    </rPh>
    <rPh sb="4" eb="6">
      <t>カイケイ</t>
    </rPh>
    <rPh sb="11" eb="14">
      <t>ヨサンガク</t>
    </rPh>
    <rPh sb="15" eb="22">
      <t>フタンコウイミサイガク</t>
    </rPh>
    <rPh sb="24" eb="26">
      <t>カクニン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</si>
  <si>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</si>
  <si>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指導教員連絡協議会（8月29日）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</si>
  <si>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社会科・地理歴史科・公民科教育研修講座</t>
    <rPh sb="0" eb="3">
      <t>シャカイカ</t>
    </rPh>
    <rPh sb="4" eb="9">
      <t>チリレキシカ</t>
    </rPh>
    <rPh sb="10" eb="19">
      <t>コウミンカキョウイクケンシュウコウザ</t>
    </rPh>
    <phoneticPr fontId="2"/>
  </si>
  <si>
    <r>
      <rPr>
        <b/>
        <sz val="20"/>
        <rFont val="Meiryo UI"/>
        <family val="3"/>
        <charset val="128"/>
      </rPr>
      <t>集計表１　合計</t>
    </r>
    <r>
      <rPr>
        <b/>
        <sz val="16"/>
        <rFont val="Meiryo UI"/>
        <family val="3"/>
        <charset val="128"/>
      </rPr>
      <t xml:space="preserve">
</t>
    </r>
    <r>
      <rPr>
        <sz val="14"/>
        <rFont val="Meiryo UI"/>
        <family val="3"/>
        <charset val="128"/>
      </rPr>
      <t>（教職基礎研修⑦を除く）</t>
    </r>
    <rPh sb="0" eb="2">
      <t>シュウケイ</t>
    </rPh>
    <rPh sb="2" eb="3">
      <t>ヒョウ</t>
    </rPh>
    <rPh sb="5" eb="7">
      <t>ゴウケイ</t>
    </rPh>
    <rPh sb="9" eb="16">
      <t>キョウショクキソケンシュウ7</t>
    </rPh>
    <phoneticPr fontId="2"/>
  </si>
  <si>
    <t>7月　　日</t>
    <rPh sb="1" eb="2">
      <t>ガツ</t>
    </rPh>
    <rPh sb="4" eb="5">
      <t>ニチ</t>
    </rPh>
    <phoneticPr fontId="2"/>
  </si>
  <si>
    <t>田辺市（田辺市）</t>
    <rPh sb="0" eb="2">
      <t>タナベ</t>
    </rPh>
    <rPh sb="2" eb="3">
      <t>シ</t>
    </rPh>
    <rPh sb="4" eb="6">
      <t>タナベ</t>
    </rPh>
    <rPh sb="6" eb="7">
      <t>シ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</si>
  <si>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</si>
  <si>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※年４回行う旅費執行状況調査表の提出期日</t>
    <rPh sb="1" eb="2">
      <t>ネン</t>
    </rPh>
    <rPh sb="3" eb="4">
      <t>カイ</t>
    </rPh>
    <rPh sb="4" eb="5">
      <t>オコナ</t>
    </rPh>
    <rPh sb="6" eb="8">
      <t>リョヒ</t>
    </rPh>
    <rPh sb="8" eb="10">
      <t>シッコウ</t>
    </rPh>
    <rPh sb="10" eb="12">
      <t>ジョウキョウ</t>
    </rPh>
    <rPh sb="12" eb="14">
      <t>チョウサ</t>
    </rPh>
    <rPh sb="14" eb="15">
      <t>ヒョウ</t>
    </rPh>
    <rPh sb="16" eb="18">
      <t>テイシュツ</t>
    </rPh>
    <rPh sb="18" eb="20">
      <t>キジツ</t>
    </rPh>
    <phoneticPr fontId="2"/>
  </si>
  <si>
    <r>
      <t xml:space="preserve">  (2) 提出時に未実施の研修は、</t>
    </r>
    <r>
      <rPr>
        <b/>
        <u/>
        <sz val="14"/>
        <rFont val="Meiryo UI"/>
        <family val="3"/>
        <charset val="128"/>
      </rPr>
      <t>見込額</t>
    </r>
    <r>
      <rPr>
        <sz val="14"/>
        <rFont val="Meiryo UI"/>
        <family val="3"/>
        <charset val="128"/>
      </rPr>
      <t>を記入してください。未定の場合は決定次第記入してください。</t>
    </r>
    <rPh sb="6" eb="8">
      <t>テイシュツ</t>
    </rPh>
    <rPh sb="8" eb="9">
      <t>ジ</t>
    </rPh>
    <rPh sb="10" eb="13">
      <t>ミジッシ</t>
    </rPh>
    <rPh sb="14" eb="16">
      <t>ケンシュウ</t>
    </rPh>
    <rPh sb="18" eb="21">
      <t>ミコミガク</t>
    </rPh>
    <rPh sb="22" eb="24">
      <t>キニュウ</t>
    </rPh>
    <phoneticPr fontId="2"/>
  </si>
  <si>
    <r>
      <t xml:space="preserve">  (3) 支出済の旅費額欄は、セルを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で塗りつぶし、その合計が「執行状況表」②支出済額と一致するか確認してください。</t>
    </r>
    <rPh sb="6" eb="8">
      <t>シシュツ</t>
    </rPh>
    <rPh sb="8" eb="9">
      <t>ズ</t>
    </rPh>
    <rPh sb="10" eb="12">
      <t>リョヒ</t>
    </rPh>
    <rPh sb="12" eb="13">
      <t>ガク</t>
    </rPh>
    <rPh sb="13" eb="14">
      <t>ラン</t>
    </rPh>
    <rPh sb="19" eb="21">
      <t>キイロ</t>
    </rPh>
    <rPh sb="22" eb="23">
      <t>ヌ</t>
    </rPh>
    <rPh sb="30" eb="32">
      <t>ゴウケイ</t>
    </rPh>
    <rPh sb="34" eb="36">
      <t>シッコウ</t>
    </rPh>
    <rPh sb="36" eb="38">
      <t>ジョウキョウ</t>
    </rPh>
    <rPh sb="38" eb="39">
      <t>ヒョウ</t>
    </rPh>
    <rPh sb="41" eb="43">
      <t>シシュツ</t>
    </rPh>
    <rPh sb="43" eb="44">
      <t>ズ</t>
    </rPh>
    <rPh sb="44" eb="45">
      <t>ガク</t>
    </rPh>
    <rPh sb="46" eb="48">
      <t>イッチ</t>
    </rPh>
    <rPh sb="51" eb="53">
      <t>カクニン</t>
    </rPh>
    <phoneticPr fontId="2"/>
  </si>
  <si>
    <r>
      <t xml:space="preserve">  (4) 研修を実施したが、旅費不支給であった場合、『０』と記入しセルを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で塗りつぶしてください。</t>
    </r>
    <rPh sb="17" eb="20">
      <t>フシキュウ</t>
    </rPh>
    <rPh sb="37" eb="39">
      <t>キイロ</t>
    </rPh>
    <rPh sb="40" eb="41">
      <t>ヌ</t>
    </rPh>
    <phoneticPr fontId="2"/>
  </si>
  <si>
    <t>⑤差引
（①－④）</t>
    <rPh sb="1" eb="3">
      <t>サシヒキ</t>
    </rPh>
    <phoneticPr fontId="2"/>
  </si>
  <si>
    <t>高等学校学級経営研修</t>
    <rPh sb="0" eb="2">
      <t>コウトウ</t>
    </rPh>
    <rPh sb="2" eb="4">
      <t>ガッコウ</t>
    </rPh>
    <rPh sb="4" eb="6">
      <t>ガッキュウ</t>
    </rPh>
    <rPh sb="6" eb="8">
      <t>ケイエイ</t>
    </rPh>
    <rPh sb="8" eb="10">
      <t>ケンシュウ</t>
    </rPh>
    <phoneticPr fontId="2"/>
  </si>
  <si>
    <t>教育相談研修Aｰ児童生徒の理解と支援ｰ</t>
    <rPh sb="0" eb="2">
      <t>キョウイク</t>
    </rPh>
    <rPh sb="2" eb="4">
      <t>ソウダン</t>
    </rPh>
    <rPh sb="4" eb="6">
      <t>ケンシュウ</t>
    </rPh>
    <rPh sb="8" eb="12">
      <t>ジドウセイト</t>
    </rPh>
    <rPh sb="13" eb="15">
      <t>リカイ</t>
    </rPh>
    <rPh sb="16" eb="18">
      <t>シエン</t>
    </rPh>
    <phoneticPr fontId="2"/>
  </si>
  <si>
    <t>中学校・高等学校数学科研修講座</t>
    <rPh sb="0" eb="3">
      <t>チュウガッコウ</t>
    </rPh>
    <rPh sb="4" eb="8">
      <t>コウトウガッコウ</t>
    </rPh>
    <rPh sb="8" eb="11">
      <t>スウガクカ</t>
    </rPh>
    <rPh sb="11" eb="13">
      <t>ケンシュウ</t>
    </rPh>
    <rPh sb="13" eb="15">
      <t>コウザ</t>
    </rPh>
    <phoneticPr fontId="2"/>
  </si>
  <si>
    <t>令和６年度初任者研修（２年次・３年次を含む。）旅費執行状況調査表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ネンジ</t>
    </rPh>
    <rPh sb="16" eb="18">
      <t>ネンジ</t>
    </rPh>
    <rPh sb="19" eb="20">
      <t>フク</t>
    </rPh>
    <rPh sb="23" eb="25">
      <t>リョヒ</t>
    </rPh>
    <rPh sb="25" eb="27">
      <t>シッコウ</t>
    </rPh>
    <rPh sb="27" eb="29">
      <t>ジョウキョウ</t>
    </rPh>
    <rPh sb="29" eb="31">
      <t>チョウサ</t>
    </rPh>
    <rPh sb="31" eb="32">
      <t>ヒョウ</t>
    </rPh>
    <phoneticPr fontId="2"/>
  </si>
  <si>
    <t>令和６年７月５日（金）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</si>
  <si>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令和６年９月６日（金）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</si>
  <si>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令和６年１２月６日（金）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</si>
  <si>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令和７年２月７日（金）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</si>
  <si>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潮岬青少年の家（11月21日）</t>
    <rPh sb="0" eb="2">
      <t>シオノミサキ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</si>
  <si>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校長連絡協議会（4月22日）</t>
    <rPh sb="0" eb="2">
      <t>コウチョウ</t>
    </rPh>
    <rPh sb="2" eb="4">
      <t>レンラク</t>
    </rPh>
    <rPh sb="4" eb="7">
      <t>キョウギカイ</t>
    </rPh>
    <rPh sb="9" eb="10">
      <t>ガツ</t>
    </rPh>
    <rPh sb="12" eb="13">
      <t>ニチ</t>
    </rPh>
    <phoneticPr fontId="2"/>
  </si>
  <si>
    <t>指導教員連絡協議会（4月11日）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</si>
  <si>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指導教員連絡協議会（4月12日）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</si>
  <si>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４月中</t>
    <rPh sb="1" eb="3">
      <t>ガツチュウ</t>
    </rPh>
    <phoneticPr fontId="2"/>
  </si>
  <si>
    <t>オンデマンド</t>
    <phoneticPr fontId="2"/>
  </si>
  <si>
    <t>○月○日</t>
    <rPh sb="1" eb="2">
      <t>ツキ</t>
    </rPh>
    <rPh sb="3" eb="4">
      <t>ヒ</t>
    </rPh>
    <phoneticPr fontId="2"/>
  </si>
  <si>
    <t>白崎青少年の家（11月28日）</t>
    <rPh sb="0" eb="2">
      <t>シラサキ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</si>
  <si>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紀北青少年の家（12月5日）</t>
    <rPh sb="0" eb="2">
      <t>キホク</t>
    </rPh>
    <rPh sb="2" eb="5">
      <t>セイショウネン</t>
    </rPh>
    <rPh sb="6" eb="7">
      <t>イエ</t>
    </rPh>
    <rPh sb="10" eb="11">
      <t>ガツ</t>
    </rPh>
    <rPh sb="12" eb="13">
      <t>ニチ</t>
    </rPh>
    <phoneticPr fontId="2"/>
  </si>
  <si>
    <t>（高等学校・紀北用）</t>
    <rPh sb="7" eb="8">
      <t>キタ</t>
    </rPh>
    <phoneticPr fontId="2"/>
  </si>
  <si>
    <t>和歌山市民体育館</t>
    <rPh sb="0" eb="3">
      <t>ワカヤマ</t>
    </rPh>
    <rPh sb="3" eb="5">
      <t>シミン</t>
    </rPh>
    <rPh sb="5" eb="8">
      <t>タイイクカン</t>
    </rPh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</si>
  <si>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</si>
  <si>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ツキ</t>
    </rPh>
    <rPh sb="3" eb="4">
      <t>ヒ</t>
    </rPh>
    <phoneticPr fontId="2"/>
  </si>
  <si>
    <t>氏名</t>
  </si>
  <si>
    <t>田辺スポーツパーク</t>
    <rPh sb="0" eb="2">
      <t>タナベ</t>
    </rPh>
    <phoneticPr fontId="2"/>
  </si>
  <si>
    <t>第（</t>
  </si>
  <si>
    <t>）回</t>
  </si>
  <si>
    <t>№２</t>
  </si>
  <si>
    <t>所属名</t>
  </si>
  <si>
    <t>（県立中学校・紀南用）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</si>
</sst>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  <numFmt numFmtId="179" formatCode="0_);[Red]\(0\)"/>
    <numFmt numFmtId="180" formatCode="#,###"/>
    <numFmt numFmtId="181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5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u/>
      <sz val="16"/>
      <color indexed="81"/>
      <name val="Meiryo UI"/>
      <family val="3"/>
      <charset val="128"/>
    </font>
    <font>
      <sz val="13"/>
      <color theme="1"/>
      <name val="Meiryo UI"/>
      <family val="3"/>
      <charset val="128"/>
    </font>
    <font>
      <b/>
      <u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01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1" fontId="15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16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78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</xf>
    <xf numFmtId="41" fontId="9" fillId="4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1" fontId="15" fillId="0" borderId="0" xfId="0" applyNumberFormat="1" applyFont="1" applyBorder="1" applyAlignment="1" applyProtection="1">
      <alignment horizontal="left"/>
      <protection locked="0"/>
    </xf>
    <xf numFmtId="0" fontId="9" fillId="0" borderId="116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41" fontId="13" fillId="0" borderId="9" xfId="0" applyNumberFormat="1" applyFont="1" applyFill="1" applyBorder="1" applyAlignment="1" applyProtection="1">
      <alignment horizontal="right" vertical="center" shrinkToFi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176" fontId="13" fillId="0" borderId="9" xfId="0" applyNumberFormat="1" applyFont="1" applyFill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vertical="center" shrinkToFit="1"/>
      <protection locked="0"/>
    </xf>
    <xf numFmtId="176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116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176" fontId="13" fillId="0" borderId="15" xfId="0" applyNumberFormat="1" applyFont="1" applyFill="1" applyBorder="1" applyAlignment="1" applyProtection="1">
      <alignment horizontal="center" vertical="center" shrinkToFit="1"/>
    </xf>
    <xf numFmtId="177" fontId="13" fillId="0" borderId="15" xfId="0" applyNumberFormat="1" applyFont="1" applyFill="1" applyBorder="1" applyAlignment="1" applyProtection="1">
      <alignment horizontal="right" vertical="center" shrinkToFit="1"/>
    </xf>
    <xf numFmtId="181" fontId="13" fillId="0" borderId="15" xfId="2" applyNumberFormat="1" applyFont="1" applyFill="1" applyBorder="1" applyAlignment="1" applyProtection="1">
      <alignment horizontal="right" vertical="center" shrinkToFit="1"/>
    </xf>
    <xf numFmtId="176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17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5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49" fontId="13" fillId="0" borderId="71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67" xfId="0" applyNumberFormat="1" applyFont="1" applyBorder="1" applyAlignment="1" applyProtection="1">
      <alignment horizontal="center" vertical="center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</xf>
    <xf numFmtId="0" fontId="13" fillId="4" borderId="59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176" fontId="13" fillId="4" borderId="68" xfId="0" applyNumberFormat="1" applyFont="1" applyFill="1" applyBorder="1" applyAlignment="1" applyProtection="1">
      <alignment horizontal="right" vertical="center" shrinkToFit="1"/>
    </xf>
    <xf numFmtId="176" fontId="13" fillId="4" borderId="69" xfId="0" applyNumberFormat="1" applyFont="1" applyFill="1" applyBorder="1" applyAlignment="1" applyProtection="1">
      <alignment horizontal="right" vertical="center" shrinkToFit="1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176" fontId="13" fillId="3" borderId="29" xfId="0" applyNumberFormat="1" applyFont="1" applyFill="1" applyBorder="1" applyAlignment="1" applyProtection="1">
      <alignment horizontal="right" vertical="center" shrinkToFit="1"/>
    </xf>
    <xf numFmtId="177" fontId="13" fillId="4" borderId="30" xfId="0" applyNumberFormat="1" applyFont="1" applyFill="1" applyBorder="1" applyAlignment="1" applyProtection="1">
      <alignment horizontal="right" vertical="center" shrinkToFit="1"/>
    </xf>
    <xf numFmtId="177" fontId="13" fillId="4" borderId="23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right" vertical="center" shrinkToFit="1"/>
      <protection locked="0"/>
    </xf>
    <xf numFmtId="176" fontId="13" fillId="0" borderId="5" xfId="0" applyNumberFormat="1" applyFont="1" applyBorder="1" applyAlignment="1" applyProtection="1">
      <alignment horizontal="right" vertical="center" shrinkToFit="1"/>
      <protection locked="0"/>
    </xf>
    <xf numFmtId="176" fontId="13" fillId="3" borderId="7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</xf>
    <xf numFmtId="176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right" vertical="center" shrinkToFit="1"/>
      <protection locked="0"/>
    </xf>
    <xf numFmtId="176" fontId="13" fillId="0" borderId="20" xfId="0" applyNumberFormat="1" applyFont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176" fontId="13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4" xfId="0" applyNumberFormat="1" applyFont="1" applyBorder="1" applyAlignment="1" applyProtection="1">
      <alignment horizontal="right" vertical="center" shrinkToFit="1"/>
      <protection locked="0"/>
    </xf>
    <xf numFmtId="176" fontId="13" fillId="3" borderId="26" xfId="0" applyNumberFormat="1" applyFont="1" applyFill="1" applyBorder="1" applyAlignment="1" applyProtection="1">
      <alignment horizontal="right" vertical="center" shrinkToFit="1"/>
    </xf>
    <xf numFmtId="177" fontId="13" fillId="4" borderId="19" xfId="0" applyNumberFormat="1" applyFont="1" applyFill="1" applyBorder="1" applyAlignment="1" applyProtection="1">
      <alignment horizontal="right" vertical="center" shrinkToFit="1"/>
    </xf>
    <xf numFmtId="177" fontId="13" fillId="4" borderId="15" xfId="0" applyNumberFormat="1" applyFont="1" applyFill="1" applyBorder="1" applyAlignment="1" applyProtection="1">
      <alignment horizontal="right" vertical="center" shrinkToFit="1"/>
    </xf>
    <xf numFmtId="177" fontId="13" fillId="4" borderId="21" xfId="0" applyNumberFormat="1" applyFont="1" applyFill="1" applyBorder="1" applyAlignment="1" applyProtection="1">
      <alignment horizontal="right" vertical="center" shrinkToFit="1"/>
    </xf>
    <xf numFmtId="177" fontId="13" fillId="4" borderId="0" xfId="0" applyNumberFormat="1" applyFont="1" applyFill="1" applyBorder="1" applyAlignment="1" applyProtection="1">
      <alignment horizontal="right" vertical="center" shrinkToFit="1"/>
    </xf>
    <xf numFmtId="177" fontId="13" fillId="4" borderId="18" xfId="0" applyNumberFormat="1" applyFont="1" applyFill="1" applyBorder="1" applyAlignment="1" applyProtection="1">
      <alignment horizontal="right" vertical="center" shrinkToFit="1"/>
    </xf>
    <xf numFmtId="176" fontId="13" fillId="0" borderId="28" xfId="0" applyNumberFormat="1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176" fontId="13" fillId="0" borderId="28" xfId="0" applyNumberFormat="1" applyFont="1" applyBorder="1" applyAlignment="1" applyProtection="1">
      <alignment horizontal="right" vertical="center" shrinkToFit="1"/>
      <protection locked="0"/>
    </xf>
    <xf numFmtId="176" fontId="13" fillId="0" borderId="6" xfId="0" applyNumberFormat="1" applyFont="1" applyBorder="1" applyAlignment="1" applyProtection="1">
      <alignment horizontal="right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109" xfId="0" applyFont="1" applyBorder="1" applyAlignment="1" applyProtection="1">
      <alignment horizontal="center" vertical="center"/>
      <protection locked="0"/>
    </xf>
    <xf numFmtId="0" fontId="9" fillId="0" borderId="110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left" shrinkToFit="1"/>
      <protection locked="0"/>
    </xf>
    <xf numFmtId="0" fontId="13" fillId="0" borderId="32" xfId="0" applyFont="1" applyBorder="1" applyAlignment="1" applyProtection="1">
      <alignment horizontal="left" shrinkToFit="1"/>
      <protection locked="0"/>
    </xf>
    <xf numFmtId="0" fontId="13" fillId="0" borderId="33" xfId="0" applyFont="1" applyBorder="1" applyAlignment="1" applyProtection="1">
      <alignment horizontal="left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56" fontId="13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8" xfId="0" applyFont="1" applyFill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92" xfId="0" applyFont="1" applyFill="1" applyBorder="1" applyAlignment="1" applyProtection="1">
      <alignment horizontal="center" vertical="center" shrinkToFit="1"/>
      <protection locked="0"/>
    </xf>
    <xf numFmtId="0" fontId="13" fillId="0" borderId="119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38" fontId="13" fillId="0" borderId="87" xfId="2" applyFont="1" applyFill="1" applyBorder="1" applyAlignment="1" applyProtection="1">
      <alignment horizontal="right" vertical="center" shrinkToFit="1"/>
      <protection locked="0"/>
    </xf>
    <xf numFmtId="38" fontId="13" fillId="0" borderId="88" xfId="2" applyFont="1" applyFill="1" applyBorder="1" applyAlignment="1" applyProtection="1">
      <alignment horizontal="right" vertical="center" shrinkToFit="1"/>
      <protection locked="0"/>
    </xf>
    <xf numFmtId="181" fontId="13" fillId="2" borderId="27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7" xfId="2" applyNumberFormat="1" applyFont="1" applyBorder="1" applyAlignment="1" applyProtection="1">
      <alignment horizontal="right" vertical="center" shrinkToFit="1"/>
      <protection locked="0"/>
    </xf>
    <xf numFmtId="181" fontId="13" fillId="0" borderId="42" xfId="2" applyNumberFormat="1" applyFont="1" applyBorder="1" applyAlignment="1" applyProtection="1">
      <alignment horizontal="right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38" fontId="13" fillId="0" borderId="120" xfId="2" applyFont="1" applyFill="1" applyBorder="1" applyAlignment="1" applyProtection="1">
      <alignment horizontal="right" vertical="center" shrinkToFit="1"/>
      <protection locked="0"/>
    </xf>
    <xf numFmtId="38" fontId="13" fillId="0" borderId="121" xfId="2" applyFont="1" applyFill="1" applyBorder="1" applyAlignment="1" applyProtection="1">
      <alignment horizontal="right" vertical="center" shrinkToFit="1"/>
      <protection locked="0"/>
    </xf>
    <xf numFmtId="181" fontId="13" fillId="2" borderId="25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6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26" xfId="2" applyNumberFormat="1" applyFont="1" applyBorder="1" applyAlignment="1" applyProtection="1">
      <alignment horizontal="right" vertical="center" shrinkToFit="1"/>
      <protection locked="0"/>
    </xf>
    <xf numFmtId="181" fontId="13" fillId="0" borderId="40" xfId="2" applyNumberFormat="1" applyFont="1" applyBorder="1" applyAlignment="1" applyProtection="1">
      <alignment horizontal="right" vertical="center" shrinkToFit="1"/>
      <protection locked="0"/>
    </xf>
    <xf numFmtId="181" fontId="13" fillId="0" borderId="27" xfId="2" applyNumberFormat="1" applyFont="1" applyBorder="1" applyAlignment="1" applyProtection="1">
      <alignment horizontal="right" vertical="center" shrinkToFit="1"/>
      <protection locked="0"/>
    </xf>
    <xf numFmtId="181" fontId="13" fillId="0" borderId="5" xfId="2" applyNumberFormat="1" applyFont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Border="1" applyAlignment="1" applyProtection="1">
      <alignment horizontal="right" vertical="center" shrinkToFit="1"/>
      <protection locked="0"/>
    </xf>
    <xf numFmtId="176" fontId="13" fillId="0" borderId="43" xfId="0" applyNumberFormat="1" applyFont="1" applyBorder="1" applyAlignment="1" applyProtection="1">
      <alignment horizontal="center" vertical="center" shrinkToFit="1"/>
      <protection locked="0"/>
    </xf>
    <xf numFmtId="176" fontId="13" fillId="0" borderId="44" xfId="0" applyNumberFormat="1" applyFont="1" applyBorder="1" applyAlignment="1" applyProtection="1">
      <alignment horizontal="center" vertical="center" shrinkToFit="1"/>
      <protection locked="0"/>
    </xf>
    <xf numFmtId="177" fontId="13" fillId="0" borderId="89" xfId="0" applyNumberFormat="1" applyFont="1" applyBorder="1" applyAlignment="1" applyProtection="1">
      <alignment horizontal="right" vertical="center" shrinkToFit="1"/>
      <protection locked="0"/>
    </xf>
    <xf numFmtId="177" fontId="13" fillId="0" borderId="90" xfId="0" applyNumberFormat="1" applyFont="1" applyBorder="1" applyAlignment="1" applyProtection="1">
      <alignment horizontal="right" vertical="center" shrinkToFit="1"/>
      <protection locked="0"/>
    </xf>
    <xf numFmtId="181" fontId="13" fillId="0" borderId="45" xfId="2" applyNumberFormat="1" applyFont="1" applyBorder="1" applyAlignment="1" applyProtection="1">
      <alignment horizontal="right" vertical="center" shrinkToFit="1"/>
      <protection locked="0"/>
    </xf>
    <xf numFmtId="181" fontId="13" fillId="0" borderId="44" xfId="2" applyNumberFormat="1" applyFont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Border="1" applyAlignment="1" applyProtection="1">
      <alignment horizontal="right" vertical="center" shrinkToFit="1"/>
      <protection locked="0"/>
    </xf>
    <xf numFmtId="181" fontId="13" fillId="0" borderId="90" xfId="2" applyNumberFormat="1" applyFont="1" applyBorder="1" applyAlignment="1" applyProtection="1">
      <alignment horizontal="right" vertical="center" shrinkToFit="1"/>
      <protection locked="0"/>
    </xf>
    <xf numFmtId="181" fontId="13" fillId="0" borderId="46" xfId="2" applyNumberFormat="1" applyFont="1" applyBorder="1" applyAlignment="1" applyProtection="1">
      <alignment horizontal="right" vertical="center" shrinkToFit="1"/>
      <protection locked="0"/>
    </xf>
    <xf numFmtId="181" fontId="13" fillId="0" borderId="47" xfId="2" applyNumberFormat="1" applyFont="1" applyBorder="1" applyAlignment="1" applyProtection="1">
      <alignment horizontal="right" vertical="center" shrinkToFit="1"/>
      <protection locked="0"/>
    </xf>
    <xf numFmtId="177" fontId="13" fillId="0" borderId="87" xfId="0" applyNumberFormat="1" applyFont="1" applyBorder="1" applyAlignment="1" applyProtection="1">
      <alignment horizontal="right" vertical="center" shrinkToFit="1"/>
      <protection locked="0"/>
    </xf>
    <xf numFmtId="177" fontId="13" fillId="0" borderId="88" xfId="0" applyNumberFormat="1" applyFont="1" applyBorder="1" applyAlignment="1" applyProtection="1">
      <alignment horizontal="right" vertical="center" shrinkToFit="1"/>
      <protection locked="0"/>
    </xf>
    <xf numFmtId="176" fontId="13" fillId="0" borderId="85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91" xfId="0" applyNumberFormat="1" applyFont="1" applyFill="1" applyBorder="1" applyAlignment="1" applyProtection="1">
      <alignment horizontal="right" vertical="center" shrinkToFit="1"/>
      <protection locked="0"/>
    </xf>
    <xf numFmtId="180" fontId="13" fillId="4" borderId="43" xfId="0" applyNumberFormat="1" applyFont="1" applyFill="1" applyBorder="1" applyAlignment="1" applyProtection="1">
      <alignment horizontal="center" vertical="center" shrinkToFit="1"/>
    </xf>
    <xf numFmtId="180" fontId="13" fillId="4" borderId="44" xfId="0" applyNumberFormat="1" applyFont="1" applyFill="1" applyBorder="1" applyAlignment="1" applyProtection="1">
      <alignment horizontal="center" vertical="center" shrinkToFit="1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44" xfId="0" applyNumberFormat="1" applyFont="1" applyBorder="1" applyAlignment="1" applyProtection="1">
      <alignment horizontal="right" vertical="center" shrinkToFit="1"/>
      <protection locked="0"/>
    </xf>
    <xf numFmtId="41" fontId="13" fillId="4" borderId="41" xfId="0" applyNumberFormat="1" applyFont="1" applyFill="1" applyBorder="1" applyAlignment="1" applyProtection="1">
      <alignment horizontal="right" vertical="center" shrinkToFit="1"/>
    </xf>
    <xf numFmtId="41" fontId="13" fillId="4" borderId="61" xfId="0" applyNumberFormat="1" applyFont="1" applyFill="1" applyBorder="1" applyAlignment="1" applyProtection="1">
      <alignment horizontal="right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41" fontId="13" fillId="4" borderId="39" xfId="0" applyNumberFormat="1" applyFont="1" applyFill="1" applyBorder="1" applyAlignment="1" applyProtection="1">
      <alignment horizontal="right" vertical="center" shrinkToFit="1"/>
    </xf>
    <xf numFmtId="41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81" xfId="0" applyFont="1" applyBorder="1" applyAlignment="1" applyProtection="1">
      <alignment horizontal="center" vertical="center" shrinkToFit="1"/>
    </xf>
    <xf numFmtId="180" fontId="13" fillId="4" borderId="54" xfId="1" applyNumberFormat="1" applyFont="1" applyFill="1" applyBorder="1" applyAlignment="1" applyProtection="1">
      <alignment horizontal="center" vertical="center" shrinkToFit="1"/>
    </xf>
    <xf numFmtId="180" fontId="13" fillId="4" borderId="55" xfId="1" applyNumberFormat="1" applyFont="1" applyFill="1" applyBorder="1" applyAlignment="1" applyProtection="1">
      <alignment horizontal="center" vertical="center" shrinkToFit="1"/>
    </xf>
    <xf numFmtId="180" fontId="13" fillId="4" borderId="41" xfId="1" applyNumberFormat="1" applyFont="1" applyFill="1" applyBorder="1" applyAlignment="1" applyProtection="1">
      <alignment horizontal="center" vertical="center" shrinkToFit="1"/>
    </xf>
    <xf numFmtId="180" fontId="13" fillId="4" borderId="5" xfId="1" applyNumberFormat="1" applyFont="1" applyFill="1" applyBorder="1" applyAlignment="1" applyProtection="1">
      <alignment horizontal="center" vertical="center" shrinkToFit="1"/>
    </xf>
    <xf numFmtId="180" fontId="13" fillId="4" borderId="39" xfId="1" applyNumberFormat="1" applyFont="1" applyFill="1" applyBorder="1" applyAlignment="1" applyProtection="1">
      <alignment horizontal="center" vertical="center" shrinkToFit="1"/>
    </xf>
    <xf numFmtId="180" fontId="13" fillId="4" borderId="4" xfId="1" applyNumberFormat="1" applyFont="1" applyFill="1" applyBorder="1" applyAlignment="1" applyProtection="1">
      <alignment horizontal="center" vertical="center" shrinkToFit="1"/>
    </xf>
    <xf numFmtId="178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178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center" vertical="center" shrinkToFit="1"/>
      <protection locked="0"/>
    </xf>
    <xf numFmtId="177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 applyProtection="1">
      <alignment horizontal="right" vertical="center" shrinkToFit="1"/>
      <protection locked="0"/>
    </xf>
    <xf numFmtId="176" fontId="13" fillId="0" borderId="40" xfId="0" applyNumberFormat="1" applyFont="1" applyBorder="1" applyAlignment="1" applyProtection="1">
      <alignment horizontal="right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177" fontId="13" fillId="0" borderId="57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176" fontId="13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4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center" vertical="center" shrinkToFit="1"/>
    </xf>
    <xf numFmtId="176" fontId="13" fillId="4" borderId="50" xfId="0" applyNumberFormat="1" applyFont="1" applyFill="1" applyBorder="1" applyAlignment="1" applyProtection="1">
      <alignment horizontal="right" vertical="center" shrinkToFit="1"/>
    </xf>
    <xf numFmtId="176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48" xfId="0" applyNumberFormat="1" applyFont="1" applyFill="1" applyBorder="1" applyAlignment="1" applyProtection="1">
      <alignment horizontal="right" vertical="center" shrinkToFit="1"/>
    </xf>
    <xf numFmtId="41" fontId="13" fillId="4" borderId="64" xfId="0" applyNumberFormat="1" applyFont="1" applyFill="1" applyBorder="1" applyAlignment="1" applyProtection="1">
      <alignment horizontal="right" vertical="center" shrinkToFit="1"/>
    </xf>
    <xf numFmtId="49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13" fillId="0" borderId="60" xfId="0" applyNumberFormat="1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180" fontId="13" fillId="4" borderId="41" xfId="0" applyNumberFormat="1" applyFont="1" applyFill="1" applyBorder="1" applyAlignment="1" applyProtection="1">
      <alignment horizontal="center" vertical="center" shrinkToFit="1"/>
    </xf>
    <xf numFmtId="180" fontId="13" fillId="4" borderId="5" xfId="0" applyNumberFormat="1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NumberFormat="1" applyFont="1" applyBorder="1" applyAlignment="1" applyProtection="1">
      <alignment horizontal="center" vertical="center"/>
    </xf>
    <xf numFmtId="0" fontId="13" fillId="0" borderId="61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left" shrinkToFit="1"/>
      <protection locked="0"/>
    </xf>
    <xf numFmtId="0" fontId="13" fillId="0" borderId="32" xfId="0" applyFont="1" applyFill="1" applyBorder="1" applyAlignment="1" applyProtection="1">
      <alignment horizontal="left" shrinkToFit="1"/>
      <protection locked="0"/>
    </xf>
    <xf numFmtId="0" fontId="13" fillId="0" borderId="33" xfId="0" applyFont="1" applyFill="1" applyBorder="1" applyAlignment="1" applyProtection="1">
      <alignment horizontal="left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14" xfId="0" applyNumberFormat="1" applyFont="1" applyFill="1" applyBorder="1" applyAlignment="1" applyProtection="1">
      <alignment horizontal="center" vertical="center" shrinkToFit="1"/>
    </xf>
    <xf numFmtId="180" fontId="13" fillId="0" borderId="20" xfId="0" applyNumberFormat="1" applyFont="1" applyBorder="1" applyAlignment="1" applyProtection="1">
      <alignment horizontal="center" vertical="center" shrinkToFit="1"/>
    </xf>
    <xf numFmtId="180" fontId="13" fillId="0" borderId="17" xfId="0" applyNumberFormat="1" applyFont="1" applyBorder="1" applyAlignment="1" applyProtection="1">
      <alignment horizontal="center" vertical="center" shrinkToFit="1"/>
    </xf>
    <xf numFmtId="180" fontId="13" fillId="0" borderId="24" xfId="0" applyNumberFormat="1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3" fillId="4" borderId="48" xfId="0" applyFont="1" applyFill="1" applyBorder="1" applyAlignment="1" applyProtection="1">
      <alignment horizontal="center" vertical="center" shrinkToFit="1"/>
    </xf>
    <xf numFmtId="0" fontId="13" fillId="4" borderId="64" xfId="0" applyFont="1" applyFill="1" applyBorder="1" applyAlignment="1" applyProtection="1">
      <alignment horizontal="center" vertical="center" shrinkToFit="1"/>
    </xf>
    <xf numFmtId="0" fontId="13" fillId="4" borderId="49" xfId="0" applyFont="1" applyFill="1" applyBorder="1" applyAlignment="1" applyProtection="1">
      <alignment horizontal="center" vertical="center" shrinkToFit="1"/>
    </xf>
    <xf numFmtId="49" fontId="12" fillId="4" borderId="14" xfId="0" applyNumberFormat="1" applyFont="1" applyFill="1" applyBorder="1" applyAlignment="1" applyProtection="1">
      <alignment horizontal="center" vertical="center" wrapText="1" shrinkToFit="1"/>
    </xf>
    <xf numFmtId="49" fontId="9" fillId="4" borderId="15" xfId="0" applyNumberFormat="1" applyFont="1" applyFill="1" applyBorder="1" applyAlignment="1" applyProtection="1">
      <alignment horizontal="center" vertical="center" shrinkToFit="1"/>
    </xf>
    <xf numFmtId="49" fontId="9" fillId="4" borderId="59" xfId="0" applyNumberFormat="1" applyFont="1" applyFill="1" applyBorder="1" applyAlignment="1" applyProtection="1">
      <alignment horizontal="center" vertical="center" shrinkToFit="1"/>
    </xf>
    <xf numFmtId="49" fontId="9" fillId="4" borderId="17" xfId="0" applyNumberFormat="1" applyFont="1" applyFill="1" applyBorder="1" applyAlignment="1" applyProtection="1">
      <alignment horizontal="center" vertical="center" shrinkToFit="1"/>
    </xf>
    <xf numFmtId="49" fontId="9" fillId="4" borderId="18" xfId="0" applyNumberFormat="1" applyFont="1" applyFill="1" applyBorder="1" applyAlignment="1" applyProtection="1">
      <alignment horizontal="center" vertical="center" shrinkToFit="1"/>
    </xf>
    <xf numFmtId="49" fontId="9" fillId="4" borderId="66" xfId="0" applyNumberFormat="1" applyFont="1" applyFill="1" applyBorder="1" applyAlignment="1" applyProtection="1">
      <alignment horizontal="center" vertical="center" shrinkToFit="1"/>
    </xf>
    <xf numFmtId="177" fontId="14" fillId="4" borderId="15" xfId="0" applyNumberFormat="1" applyFont="1" applyFill="1" applyBorder="1" applyAlignment="1" applyProtection="1">
      <alignment horizontal="right" vertical="center" shrinkToFit="1"/>
    </xf>
    <xf numFmtId="177" fontId="14" fillId="4" borderId="59" xfId="0" applyNumberFormat="1" applyFont="1" applyFill="1" applyBorder="1" applyAlignment="1" applyProtection="1">
      <alignment horizontal="right" vertical="center" shrinkToFit="1"/>
    </xf>
    <xf numFmtId="177" fontId="14" fillId="4" borderId="18" xfId="0" applyNumberFormat="1" applyFont="1" applyFill="1" applyBorder="1" applyAlignment="1" applyProtection="1">
      <alignment horizontal="right" vertical="center" shrinkToFit="1"/>
    </xf>
    <xf numFmtId="177" fontId="14" fillId="4" borderId="66" xfId="0" applyNumberFormat="1" applyFont="1" applyFill="1" applyBorder="1" applyAlignment="1" applyProtection="1">
      <alignment horizontal="right" vertical="center" shrinkToFit="1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178" fontId="13" fillId="0" borderId="63" xfId="0" applyNumberFormat="1" applyFont="1" applyBorder="1" applyAlignment="1" applyProtection="1">
      <alignment horizontal="center" vertical="center" shrinkToFit="1"/>
      <protection locked="0"/>
    </xf>
    <xf numFmtId="178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59" xfId="0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</xf>
    <xf numFmtId="56" fontId="21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left" shrinkToFit="1"/>
      <protection locked="0"/>
    </xf>
    <xf numFmtId="0" fontId="9" fillId="0" borderId="32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left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81" fontId="13" fillId="4" borderId="21" xfId="2" applyNumberFormat="1" applyFont="1" applyFill="1" applyBorder="1" applyAlignment="1" applyProtection="1">
      <alignment horizontal="right" vertical="center" shrinkToFit="1"/>
    </xf>
    <xf numFmtId="181" fontId="13" fillId="4" borderId="2" xfId="2" applyNumberFormat="1" applyFont="1" applyFill="1" applyBorder="1" applyAlignment="1" applyProtection="1">
      <alignment horizontal="right" vertical="center" shrinkToFit="1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7" fontId="13" fillId="4" borderId="96" xfId="0" applyNumberFormat="1" applyFont="1" applyFill="1" applyBorder="1" applyAlignment="1" applyProtection="1">
      <alignment horizontal="right" vertical="center" shrinkToFit="1"/>
    </xf>
    <xf numFmtId="177" fontId="13" fillId="4" borderId="97" xfId="0" applyNumberFormat="1" applyFont="1" applyFill="1" applyBorder="1" applyAlignment="1" applyProtection="1">
      <alignment horizontal="right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</xf>
    <xf numFmtId="178" fontId="13" fillId="0" borderId="5" xfId="0" applyNumberFormat="1" applyFont="1" applyBorder="1" applyAlignment="1" applyProtection="1">
      <alignment horizontal="center" vertical="center" shrinkToFit="1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85" xfId="0" applyNumberFormat="1" applyFont="1" applyBorder="1" applyAlignment="1" applyProtection="1">
      <alignment horizontal="right" vertical="center" shrinkToFit="1"/>
      <protection locked="0"/>
    </xf>
    <xf numFmtId="176" fontId="13" fillId="0" borderId="91" xfId="0" applyNumberFormat="1" applyFont="1" applyBorder="1" applyAlignment="1" applyProtection="1">
      <alignment horizontal="right" vertical="center" shrinkToFit="1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  <protection locked="0"/>
    </xf>
    <xf numFmtId="176" fontId="13" fillId="0" borderId="59" xfId="0" applyNumberFormat="1" applyFont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179" fontId="11" fillId="4" borderId="8" xfId="0" applyNumberFormat="1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41" fontId="14" fillId="4" borderId="9" xfId="0" applyNumberFormat="1" applyFont="1" applyFill="1" applyBorder="1" applyAlignment="1" applyProtection="1">
      <alignment horizontal="center" vertical="center" shrinkToFit="1"/>
    </xf>
    <xf numFmtId="41" fontId="14" fillId="4" borderId="10" xfId="0" applyNumberFormat="1" applyFont="1" applyFill="1" applyBorder="1" applyAlignment="1" applyProtection="1">
      <alignment horizontal="center" vertical="center" shrinkToFit="1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41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6" fontId="4" fillId="4" borderId="68" xfId="0" applyNumberFormat="1" applyFont="1" applyFill="1" applyBorder="1" applyAlignment="1" applyProtection="1">
      <alignment horizontal="right" vertical="center" shrinkToFit="1"/>
    </xf>
    <xf numFmtId="176" fontId="4" fillId="4" borderId="69" xfId="0" applyNumberFormat="1" applyFont="1" applyFill="1" applyBorder="1" applyAlignment="1" applyProtection="1">
      <alignment horizontal="right" vertical="center" shrinkToFit="1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56" fontId="9" fillId="0" borderId="28" xfId="0" applyNumberFormat="1" applyFont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Border="1" applyAlignment="1" applyProtection="1">
      <alignment horizontal="center" vertical="center" shrinkToFit="1"/>
      <protection locked="0"/>
    </xf>
    <xf numFmtId="179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2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29" xfId="0" applyNumberFormat="1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center" vertical="center" shrinkToFit="1"/>
      <protection locked="0"/>
    </xf>
    <xf numFmtId="176" fontId="13" fillId="0" borderId="29" xfId="0" applyNumberFormat="1" applyFont="1" applyBorder="1" applyAlignment="1" applyProtection="1">
      <alignment horizontal="right" vertical="center" shrinkToFit="1"/>
      <protection locked="0"/>
    </xf>
    <xf numFmtId="176" fontId="13" fillId="0" borderId="65" xfId="0" applyNumberFormat="1" applyFont="1" applyBorder="1" applyAlignment="1" applyProtection="1">
      <alignment horizontal="right" vertical="center" shrinkToFit="1"/>
      <protection locked="0"/>
    </xf>
    <xf numFmtId="178" fontId="13" fillId="0" borderId="60" xfId="0" applyNumberFormat="1" applyFont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176" fontId="13" fillId="4" borderId="95" xfId="0" applyNumberFormat="1" applyFont="1" applyFill="1" applyBorder="1" applyAlignment="1" applyProtection="1">
      <alignment horizontal="center" vertical="center" shrinkToFit="1"/>
    </xf>
    <xf numFmtId="176" fontId="13" fillId="4" borderId="84" xfId="0" applyNumberFormat="1" applyFont="1" applyFill="1" applyBorder="1" applyAlignment="1" applyProtection="1">
      <alignment horizontal="center" vertical="center" shrinkToFit="1"/>
    </xf>
    <xf numFmtId="181" fontId="13" fillId="4" borderId="83" xfId="2" applyNumberFormat="1" applyFont="1" applyFill="1" applyBorder="1" applyAlignment="1" applyProtection="1">
      <alignment horizontal="right" vertical="center" shrinkToFit="1"/>
    </xf>
    <xf numFmtId="181" fontId="13" fillId="4" borderId="84" xfId="2" applyNumberFormat="1" applyFont="1" applyFill="1" applyBorder="1" applyAlignment="1" applyProtection="1">
      <alignment horizontal="right" vertical="center" shrinkToFit="1"/>
    </xf>
    <xf numFmtId="181" fontId="13" fillId="4" borderId="96" xfId="2" applyNumberFormat="1" applyFont="1" applyFill="1" applyBorder="1" applyAlignment="1" applyProtection="1">
      <alignment horizontal="right" vertical="center" shrinkToFit="1"/>
    </xf>
    <xf numFmtId="181" fontId="13" fillId="4" borderId="97" xfId="2" applyNumberFormat="1" applyFont="1" applyFill="1" applyBorder="1" applyAlignment="1" applyProtection="1">
      <alignment horizontal="right" vertical="center" shrinkToFit="1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4" borderId="17" xfId="0" applyFont="1" applyFill="1" applyBorder="1" applyAlignment="1" applyProtection="1">
      <alignment horizontal="center" vertical="center" shrinkToFit="1"/>
    </xf>
    <xf numFmtId="0" fontId="13" fillId="4" borderId="66" xfId="0" applyFont="1" applyFill="1" applyBorder="1" applyAlignment="1" applyProtection="1">
      <alignment horizontal="center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180" fontId="13" fillId="4" borderId="76" xfId="1" applyNumberFormat="1" applyFont="1" applyFill="1" applyBorder="1" applyAlignment="1" applyProtection="1">
      <alignment horizontal="center" vertical="center" shrinkToFit="1"/>
    </xf>
    <xf numFmtId="180" fontId="13" fillId="4" borderId="7" xfId="1" applyNumberFormat="1" applyFont="1" applyFill="1" applyBorder="1" applyAlignment="1" applyProtection="1">
      <alignment horizontal="center" vertical="center" shrinkToFit="1"/>
    </xf>
    <xf numFmtId="180" fontId="13" fillId="4" borderId="75" xfId="1" applyNumberFormat="1" applyFont="1" applyFill="1" applyBorder="1" applyAlignment="1" applyProtection="1">
      <alignment horizontal="center" vertical="center" shrinkToFit="1"/>
    </xf>
    <xf numFmtId="180" fontId="13" fillId="4" borderId="46" xfId="1" applyNumberFormat="1" applyFont="1" applyFill="1" applyBorder="1" applyAlignment="1" applyProtection="1">
      <alignment horizontal="center" vertical="center" shrinkToFit="1"/>
    </xf>
    <xf numFmtId="41" fontId="13" fillId="4" borderId="82" xfId="0" applyNumberFormat="1" applyFont="1" applyFill="1" applyBorder="1" applyAlignment="1" applyProtection="1">
      <alignment horizontal="center" vertical="center" shrinkToFit="1"/>
    </xf>
    <xf numFmtId="41" fontId="13" fillId="4" borderId="56" xfId="0" applyNumberFormat="1" applyFont="1" applyFill="1" applyBorder="1" applyAlignment="1" applyProtection="1">
      <alignment horizontal="center" vertical="center" shrinkToFit="1"/>
    </xf>
    <xf numFmtId="176" fontId="13" fillId="0" borderId="38" xfId="0" applyNumberFormat="1" applyFont="1" applyBorder="1" applyAlignment="1" applyProtection="1">
      <alignment horizontal="right" vertical="center" shrinkToFit="1"/>
      <protection locked="0"/>
    </xf>
    <xf numFmtId="176" fontId="13" fillId="4" borderId="72" xfId="0" applyNumberFormat="1" applyFont="1" applyFill="1" applyBorder="1" applyAlignment="1" applyProtection="1">
      <alignment horizontal="right" vertical="center" shrinkToFit="1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46" xfId="0" applyNumberFormat="1" applyFont="1" applyBorder="1" applyAlignment="1" applyProtection="1">
      <alignment horizontal="right" vertical="center" shrinkToFit="1"/>
      <protection locked="0"/>
    </xf>
    <xf numFmtId="176" fontId="13" fillId="0" borderId="47" xfId="0" applyNumberFormat="1" applyFont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Border="1" applyAlignment="1" applyProtection="1">
      <alignment horizontal="right" vertical="center" shrinkToFit="1"/>
      <protection locked="0"/>
    </xf>
    <xf numFmtId="176" fontId="13" fillId="0" borderId="93" xfId="0" applyNumberFormat="1" applyFont="1" applyBorder="1" applyAlignment="1" applyProtection="1">
      <alignment horizontal="right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4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26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56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176" fontId="9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1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12" xfId="0" applyNumberFormat="1" applyFont="1" applyBorder="1" applyAlignment="1" applyProtection="1">
      <alignment horizontal="right" vertical="center" shrinkToFit="1"/>
      <protection locked="0"/>
    </xf>
    <xf numFmtId="176" fontId="13" fillId="0" borderId="53" xfId="0" applyNumberFormat="1" applyFont="1" applyBorder="1" applyAlignment="1" applyProtection="1">
      <alignment horizontal="right" vertical="center" shrinkToFit="1"/>
      <protection locked="0"/>
    </xf>
    <xf numFmtId="176" fontId="13" fillId="0" borderId="113" xfId="0" applyNumberFormat="1" applyFont="1" applyBorder="1" applyAlignment="1" applyProtection="1">
      <alignment horizontal="right" vertical="center" shrinkToFit="1"/>
      <protection locked="0"/>
    </xf>
    <xf numFmtId="176" fontId="13" fillId="4" borderId="51" xfId="0" applyNumberFormat="1" applyFont="1" applyFill="1" applyBorder="1" applyAlignment="1" applyProtection="1">
      <alignment horizontal="right" vertical="center" shrinkToFit="1"/>
    </xf>
    <xf numFmtId="176" fontId="13" fillId="4" borderId="114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177" fontId="13" fillId="0" borderId="60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 applyProtection="1">
      <alignment horizontal="center" vertical="center" shrinkToFit="1"/>
      <protection locked="0"/>
    </xf>
    <xf numFmtId="177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36" xfId="0" applyNumberFormat="1" applyFont="1" applyBorder="1" applyAlignment="1" applyProtection="1">
      <alignment horizontal="center" vertical="center" shrinkToFit="1"/>
      <protection locked="0"/>
    </xf>
    <xf numFmtId="177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37" xfId="0" applyNumberFormat="1" applyFont="1" applyBorder="1" applyAlignment="1" applyProtection="1">
      <alignment horizontal="center" vertical="center" shrinkToFit="1"/>
      <protection locked="0"/>
    </xf>
    <xf numFmtId="41" fontId="8" fillId="4" borderId="51" xfId="0" applyNumberFormat="1" applyFont="1" applyFill="1" applyBorder="1" applyAlignment="1" applyProtection="1">
      <alignment horizontal="center" vertical="center" shrinkToFit="1"/>
    </xf>
    <xf numFmtId="41" fontId="8" fillId="4" borderId="115" xfId="0" applyNumberFormat="1" applyFont="1" applyFill="1" applyBorder="1" applyAlignment="1" applyProtection="1">
      <alignment horizontal="center" vertical="center" shrinkToFit="1"/>
    </xf>
    <xf numFmtId="41" fontId="8" fillId="4" borderId="52" xfId="0" applyNumberFormat="1" applyFont="1" applyFill="1" applyBorder="1" applyAlignment="1" applyProtection="1">
      <alignment horizontal="center" vertical="center" shrinkToFit="1"/>
    </xf>
    <xf numFmtId="177" fontId="13" fillId="4" borderId="64" xfId="0" applyNumberFormat="1" applyFont="1" applyFill="1" applyBorder="1" applyAlignment="1" applyProtection="1">
      <alignment horizontal="right" vertical="center" shrinkToFit="1"/>
    </xf>
    <xf numFmtId="177" fontId="13" fillId="4" borderId="72" xfId="0" applyNumberFormat="1" applyFont="1" applyFill="1" applyBorder="1" applyAlignment="1" applyProtection="1">
      <alignment horizontal="right" vertical="center" shrinkToFit="1"/>
    </xf>
    <xf numFmtId="176" fontId="14" fillId="4" borderId="15" xfId="0" applyNumberFormat="1" applyFont="1" applyFill="1" applyBorder="1" applyAlignment="1" applyProtection="1">
      <alignment horizontal="right" vertical="center" shrinkToFit="1"/>
    </xf>
    <xf numFmtId="176" fontId="14" fillId="4" borderId="59" xfId="0" applyNumberFormat="1" applyFont="1" applyFill="1" applyBorder="1" applyAlignment="1" applyProtection="1">
      <alignment horizontal="right" vertical="center" shrinkToFit="1"/>
    </xf>
    <xf numFmtId="176" fontId="14" fillId="4" borderId="18" xfId="0" applyNumberFormat="1" applyFont="1" applyFill="1" applyBorder="1" applyAlignment="1" applyProtection="1">
      <alignment horizontal="right" vertical="center" shrinkToFit="1"/>
    </xf>
    <xf numFmtId="176" fontId="14" fillId="4" borderId="66" xfId="0" applyNumberFormat="1" applyFont="1" applyFill="1" applyBorder="1" applyAlignment="1" applyProtection="1">
      <alignment horizontal="right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180" fontId="13" fillId="4" borderId="20" xfId="0" applyNumberFormat="1" applyFont="1" applyFill="1" applyBorder="1" applyAlignment="1" applyProtection="1">
      <alignment horizontal="center" vertical="center" shrinkToFit="1"/>
    </xf>
    <xf numFmtId="180" fontId="13" fillId="4" borderId="16" xfId="0" applyNumberFormat="1" applyFont="1" applyFill="1" applyBorder="1" applyAlignment="1" applyProtection="1">
      <alignment horizontal="center" vertical="center" shrinkToFit="1"/>
    </xf>
    <xf numFmtId="180" fontId="13" fillId="4" borderId="22" xfId="0" applyNumberFormat="1" applyFont="1" applyFill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right" vertical="center" shrinkToFit="1"/>
      <protection locked="0"/>
    </xf>
    <xf numFmtId="177" fontId="13" fillId="0" borderId="40" xfId="0" applyNumberFormat="1" applyFont="1" applyBorder="1" applyAlignment="1" applyProtection="1">
      <alignment horizontal="right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178" fontId="13" fillId="0" borderId="103" xfId="0" applyNumberFormat="1" applyFont="1" applyBorder="1" applyAlignment="1" applyProtection="1">
      <alignment horizontal="center" vertical="center" shrinkToFit="1"/>
      <protection locked="0"/>
    </xf>
    <xf numFmtId="178" fontId="13" fillId="0" borderId="74" xfId="0" applyNumberFormat="1" applyFont="1" applyBorder="1" applyAlignment="1" applyProtection="1">
      <alignment horizontal="center" vertical="center" shrinkToFit="1"/>
      <protection locked="0"/>
    </xf>
    <xf numFmtId="177" fontId="13" fillId="0" borderId="104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center" vertical="center" shrinkToFit="1"/>
      <protection locked="0"/>
    </xf>
    <xf numFmtId="177" fontId="13" fillId="0" borderId="104" xfId="0" applyNumberFormat="1" applyFont="1" applyBorder="1" applyAlignment="1" applyProtection="1">
      <alignment horizontal="right" vertical="center" shrinkToFit="1"/>
      <protection locked="0"/>
    </xf>
    <xf numFmtId="177" fontId="13" fillId="0" borderId="106" xfId="0" applyNumberFormat="1" applyFont="1" applyBorder="1" applyAlignment="1" applyProtection="1">
      <alignment horizontal="right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178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right" vertical="center" shrinkToFit="1"/>
      <protection locked="0"/>
    </xf>
    <xf numFmtId="177" fontId="13" fillId="0" borderId="100" xfId="0" applyNumberFormat="1" applyFont="1" applyBorder="1" applyAlignment="1" applyProtection="1">
      <alignment horizontal="right" vertical="center" shrinkToFit="1"/>
      <protection locked="0"/>
    </xf>
    <xf numFmtId="49" fontId="13" fillId="0" borderId="94" xfId="0" applyNumberFormat="1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178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3" fillId="0" borderId="22" xfId="0" applyNumberFormat="1" applyFont="1" applyBorder="1" applyAlignment="1" applyProtection="1">
      <alignment horizontal="center" vertical="center" shrinkToFit="1"/>
      <protection locked="0"/>
    </xf>
    <xf numFmtId="177" fontId="13" fillId="0" borderId="101" xfId="0" applyNumberFormat="1" applyFont="1" applyBorder="1" applyAlignment="1" applyProtection="1">
      <alignment horizontal="center" vertical="center" shrinkToFit="1"/>
      <protection locked="0"/>
    </xf>
    <xf numFmtId="177" fontId="13" fillId="0" borderId="21" xfId="0" applyNumberFormat="1" applyFont="1" applyBorder="1" applyAlignment="1" applyProtection="1">
      <alignment horizontal="center" vertical="center" shrinkToFit="1"/>
      <protection locked="0"/>
    </xf>
    <xf numFmtId="177" fontId="13" fillId="0" borderId="101" xfId="0" applyNumberFormat="1" applyFont="1" applyBorder="1" applyAlignment="1" applyProtection="1">
      <alignment horizontal="right" vertical="center" shrinkToFit="1"/>
      <protection locked="0"/>
    </xf>
    <xf numFmtId="177" fontId="13" fillId="0" borderId="102" xfId="0" applyNumberFormat="1" applyFont="1" applyBorder="1" applyAlignment="1" applyProtection="1">
      <alignment horizontal="right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 applyProtection="1">
      <alignment horizontal="center" vertical="center" shrinkToFit="1"/>
      <protection locked="0"/>
    </xf>
    <xf numFmtId="178" fontId="13" fillId="0" borderId="24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right" vertical="center" shrinkToFit="1"/>
      <protection locked="0"/>
    </xf>
    <xf numFmtId="177" fontId="13" fillId="0" borderId="62" xfId="0" applyNumberFormat="1" applyFont="1" applyBorder="1" applyAlignment="1" applyProtection="1">
      <alignment horizontal="right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178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right" vertical="center" shrinkToFit="1"/>
      <protection locked="0"/>
    </xf>
    <xf numFmtId="177" fontId="13" fillId="0" borderId="42" xfId="0" applyNumberFormat="1" applyFont="1" applyBorder="1" applyAlignment="1" applyProtection="1">
      <alignment horizontal="right" vertical="center" shrinkToFit="1"/>
      <protection locked="0"/>
    </xf>
    <xf numFmtId="176" fontId="13" fillId="0" borderId="34" xfId="0" applyNumberFormat="1" applyFont="1" applyBorder="1" applyAlignment="1" applyProtection="1">
      <alignment horizontal="right" vertical="center" shrinkToFit="1"/>
      <protection locked="0"/>
    </xf>
    <xf numFmtId="178" fontId="13" fillId="0" borderId="94" xfId="0" applyNumberFormat="1" applyFont="1" applyBorder="1" applyAlignment="1" applyProtection="1">
      <alignment horizontal="center" vertical="center" shrinkToFit="1"/>
      <protection locked="0"/>
    </xf>
    <xf numFmtId="177" fontId="13" fillId="0" borderId="94" xfId="0" applyNumberFormat="1" applyFont="1" applyBorder="1" applyAlignment="1" applyProtection="1">
      <alignment horizontal="center" vertical="center" shrinkToFit="1"/>
      <protection locked="0"/>
    </xf>
    <xf numFmtId="177" fontId="13" fillId="0" borderId="94" xfId="0" applyNumberFormat="1" applyFont="1" applyBorder="1" applyAlignment="1" applyProtection="1">
      <alignment horizontal="right" vertical="center" shrinkToFit="1"/>
      <protection locked="0"/>
    </xf>
    <xf numFmtId="177" fontId="13" fillId="0" borderId="99" xfId="0" applyNumberFormat="1" applyFont="1" applyBorder="1" applyAlignment="1" applyProtection="1">
      <alignment horizontal="right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77" fontId="13" fillId="4" borderId="51" xfId="0" applyNumberFormat="1" applyFont="1" applyFill="1" applyBorder="1" applyAlignment="1" applyProtection="1">
      <alignment horizontal="right" vertical="center" shrinkToFit="1"/>
    </xf>
    <xf numFmtId="177" fontId="13" fillId="4" borderId="114" xfId="0" applyNumberFormat="1" applyFont="1" applyFill="1" applyBorder="1" applyAlignment="1" applyProtection="1">
      <alignment horizontal="right" vertical="center" shrinkToFit="1"/>
    </xf>
    <xf numFmtId="177" fontId="13" fillId="0" borderId="27" xfId="2" applyNumberFormat="1" applyFont="1" applyBorder="1" applyAlignment="1" applyProtection="1">
      <alignment horizontal="right" vertical="center" shrinkToFit="1"/>
      <protection locked="0"/>
    </xf>
    <xf numFmtId="177" fontId="13" fillId="0" borderId="5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2" applyNumberFormat="1" applyFont="1" applyBorder="1" applyAlignment="1" applyProtection="1">
      <alignment horizontal="right" vertical="center" shrinkToFit="1"/>
      <protection locked="0"/>
    </xf>
    <xf numFmtId="177" fontId="13" fillId="0" borderId="113" xfId="2" applyNumberFormat="1" applyFont="1" applyBorder="1" applyAlignment="1" applyProtection="1">
      <alignment horizontal="right" vertical="center" shrinkToFit="1"/>
      <protection locked="0"/>
    </xf>
    <xf numFmtId="177" fontId="13" fillId="4" borderId="50" xfId="0" applyNumberFormat="1" applyFont="1" applyFill="1" applyBorder="1" applyAlignment="1" applyProtection="1">
      <alignment horizontal="right" vertical="center" shrinkToFit="1"/>
    </xf>
    <xf numFmtId="177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98" xfId="0" applyNumberFormat="1" applyFont="1" applyFill="1" applyBorder="1" applyAlignment="1" applyProtection="1">
      <alignment horizontal="center" vertical="center" shrinkToFit="1"/>
    </xf>
    <xf numFmtId="41" fontId="13" fillId="4" borderId="52" xfId="0" applyNumberFormat="1" applyFont="1" applyFill="1" applyBorder="1" applyAlignment="1" applyProtection="1">
      <alignment horizontal="center" vertical="center" shrinkToFit="1"/>
    </xf>
    <xf numFmtId="177" fontId="13" fillId="0" borderId="35" xfId="2" applyNumberFormat="1" applyFont="1" applyBorder="1" applyAlignment="1" applyProtection="1">
      <alignment horizontal="right" vertical="center" shrinkToFit="1"/>
      <protection locked="0"/>
    </xf>
    <xf numFmtId="177" fontId="13" fillId="4" borderId="61" xfId="0" applyNumberFormat="1" applyFont="1" applyFill="1" applyBorder="1" applyAlignment="1" applyProtection="1">
      <alignment horizontal="right" vertical="center" shrinkToFit="1"/>
    </xf>
    <xf numFmtId="177" fontId="13" fillId="4" borderId="35" xfId="0" applyNumberFormat="1" applyFont="1" applyFill="1" applyBorder="1" applyAlignment="1" applyProtection="1">
      <alignment horizontal="right" vertical="center" shrinkToFit="1"/>
    </xf>
    <xf numFmtId="177" fontId="13" fillId="0" borderId="44" xfId="2" applyNumberFormat="1" applyFont="1" applyBorder="1" applyAlignment="1" applyProtection="1">
      <alignment horizontal="right" vertical="center" shrinkToFit="1"/>
      <protection locked="0"/>
    </xf>
    <xf numFmtId="177" fontId="13" fillId="0" borderId="73" xfId="2" applyNumberFormat="1" applyFont="1" applyBorder="1" applyAlignment="1" applyProtection="1">
      <alignment horizontal="right" vertical="center" shrinkToFit="1"/>
      <protection locked="0"/>
    </xf>
    <xf numFmtId="177" fontId="13" fillId="4" borderId="63" xfId="0" applyNumberFormat="1" applyFont="1" applyFill="1" applyBorder="1" applyAlignment="1" applyProtection="1">
      <alignment horizontal="right" vertical="center" shrinkToFit="1"/>
    </xf>
    <xf numFmtId="177" fontId="13" fillId="4" borderId="73" xfId="0" applyNumberFormat="1" applyFont="1" applyFill="1" applyBorder="1" applyAlignment="1" applyProtection="1">
      <alignment horizontal="right" vertical="center" shrinkToFit="1"/>
    </xf>
    <xf numFmtId="177" fontId="13" fillId="0" borderId="5" xfId="2" applyNumberFormat="1" applyFont="1" applyBorder="1" applyAlignment="1" applyProtection="1">
      <alignment horizontal="right" vertical="center" shrinkToFit="1"/>
      <protection locked="0"/>
    </xf>
    <xf numFmtId="177" fontId="13" fillId="0" borderId="25" xfId="2" applyNumberFormat="1" applyFont="1" applyBorder="1" applyAlignment="1" applyProtection="1">
      <alignment horizontal="right" vertical="center" shrinkToFit="1"/>
      <protection locked="0"/>
    </xf>
    <xf numFmtId="177" fontId="13" fillId="0" borderId="112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0" applyNumberFormat="1" applyFont="1" applyBorder="1" applyAlignment="1" applyProtection="1">
      <alignment horizontal="right" vertical="center" shrinkToFit="1"/>
      <protection locked="0"/>
    </xf>
    <xf numFmtId="177" fontId="13" fillId="0" borderId="44" xfId="0" applyNumberFormat="1" applyFont="1" applyBorder="1" applyAlignment="1" applyProtection="1">
      <alignment horizontal="right" vertical="center" shrinkToFit="1"/>
      <protection locked="0"/>
    </xf>
    <xf numFmtId="0" fontId="13" fillId="4" borderId="15" xfId="0" applyFont="1" applyFill="1" applyBorder="1" applyAlignment="1" applyProtection="1">
      <alignment horizontal="center" vertical="center" shrinkToFit="1"/>
    </xf>
    <xf numFmtId="0" fontId="13" fillId="4" borderId="0" xfId="0" applyFont="1" applyFill="1" applyBorder="1" applyAlignment="1" applyProtection="1">
      <alignment horizontal="center" vertical="center" shrinkToFit="1"/>
    </xf>
    <xf numFmtId="0" fontId="13" fillId="4" borderId="18" xfId="0" applyFont="1" applyFill="1" applyBorder="1" applyAlignment="1" applyProtection="1">
      <alignment horizontal="center" vertical="center" shrinkToFit="1"/>
    </xf>
    <xf numFmtId="178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4" borderId="2" xfId="0" applyNumberFormat="1" applyFont="1" applyFill="1" applyBorder="1" applyAlignment="1" applyProtection="1">
      <alignment horizontal="right" vertical="center" shrinkToFit="1"/>
    </xf>
    <xf numFmtId="177" fontId="13" fillId="0" borderId="73" xfId="0" applyNumberFormat="1" applyFont="1" applyBorder="1" applyAlignment="1" applyProtection="1">
      <alignment horizontal="right" vertical="center" shrinkToFit="1"/>
      <protection locked="0"/>
    </xf>
    <xf numFmtId="177" fontId="13" fillId="0" borderId="27" xfId="0" applyNumberFormat="1" applyFont="1" applyBorder="1" applyAlignment="1" applyProtection="1">
      <alignment horizontal="right" vertical="center" shrinkToFit="1"/>
      <protection locked="0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80" fontId="13" fillId="4" borderId="0" xfId="0" applyNumberFormat="1" applyFont="1" applyFill="1" applyBorder="1" applyAlignment="1" applyProtection="1">
      <alignment horizontal="center" vertical="center" shrinkToFit="1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7" fontId="13" fillId="4" borderId="107" xfId="0" applyNumberFormat="1" applyFont="1" applyFill="1" applyBorder="1" applyAlignment="1" applyProtection="1">
      <alignment horizontal="right" vertical="center" shrinkToFit="1"/>
    </xf>
    <xf numFmtId="177" fontId="13" fillId="4" borderId="108" xfId="0" applyNumberFormat="1" applyFont="1" applyFill="1" applyBorder="1" applyAlignment="1" applyProtection="1">
      <alignment horizontal="right" vertical="center" shrinkToFit="1"/>
    </xf>
    <xf numFmtId="177" fontId="13" fillId="4" borderId="83" xfId="0" applyNumberFormat="1" applyFont="1" applyFill="1" applyBorder="1" applyAlignment="1" applyProtection="1">
      <alignment horizontal="right" vertical="center" shrinkToFit="1"/>
    </xf>
    <xf numFmtId="177" fontId="13" fillId="4" borderId="84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77" fontId="13" fillId="0" borderId="4" xfId="2" applyNumberFormat="1" applyFont="1" applyBorder="1" applyAlignment="1" applyProtection="1">
      <alignment horizontal="right" vertical="center" shrinkToFit="1"/>
      <protection locked="0"/>
    </xf>
    <xf numFmtId="177" fontId="13" fillId="0" borderId="34" xfId="2" applyNumberFormat="1" applyFont="1" applyBorder="1" applyAlignment="1" applyProtection="1">
      <alignment horizontal="right" vertical="center" shrinkToFit="1"/>
      <protection locked="0"/>
    </xf>
    <xf numFmtId="177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176" fontId="13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13" fillId="4" borderId="68" xfId="0" applyNumberFormat="1" applyFont="1" applyFill="1" applyBorder="1" applyAlignment="1" applyProtection="1">
      <alignment horizontal="right" vertical="center" shrinkToFit="1"/>
    </xf>
    <xf numFmtId="177" fontId="13" fillId="4" borderId="69" xfId="0" applyNumberFormat="1" applyFont="1" applyFill="1" applyBorder="1" applyAlignment="1" applyProtection="1">
      <alignment horizontal="right" vertical="center" shrinkToFit="1"/>
    </xf>
    <xf numFmtId="4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Border="1" applyProtection="1">
      <alignment vertical="center"/>
      <protection locked="0"/>
    </xf>
    <xf numFmtId="0" fontId="13" fillId="0" borderId="33" xfId="0" applyFont="1" applyBorder="1" applyProtection="1">
      <alignment vertical="center"/>
      <protection locked="0"/>
    </xf>
    <xf numFmtId="177" fontId="14" fillId="4" borderId="9" xfId="0" applyNumberFormat="1" applyFont="1" applyFill="1" applyBorder="1" applyAlignment="1" applyProtection="1">
      <alignment horizontal="right" vertical="center" shrinkToFit="1"/>
    </xf>
    <xf numFmtId="177" fontId="14" fillId="4" borderId="10" xfId="0" applyNumberFormat="1" applyFont="1" applyFill="1" applyBorder="1" applyAlignment="1" applyProtection="1">
      <alignment horizontal="right" vertical="center" shrinkToFit="1"/>
    </xf>
    <xf numFmtId="176" fontId="13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right" vertical="center" shrinkToFit="1"/>
    </xf>
    <xf numFmtId="41" fontId="13" fillId="0" borderId="23" xfId="0" applyNumberFormat="1" applyFont="1" applyFill="1" applyBorder="1" applyAlignment="1" applyProtection="1">
      <alignment horizontal="right" vertical="center" shrinkToFit="1"/>
    </xf>
    <xf numFmtId="17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5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13" fillId="0" borderId="85" xfId="0" applyNumberFormat="1" applyFont="1" applyBorder="1" applyAlignment="1" applyProtection="1">
      <alignment horizontal="right" vertical="center" shrinkToFit="1"/>
      <protection locked="0"/>
    </xf>
    <xf numFmtId="177" fontId="13" fillId="0" borderId="86" xfId="0" applyNumberFormat="1" applyFont="1" applyBorder="1" applyAlignment="1" applyProtection="1">
      <alignment horizontal="right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right" vertical="center" shrinkToFit="1"/>
      <protection locked="0"/>
    </xf>
    <xf numFmtId="177" fontId="13" fillId="0" borderId="20" xfId="0" applyNumberFormat="1" applyFont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Border="1" applyAlignment="1" applyProtection="1">
      <alignment horizontal="right" vertical="center" shrinkToFit="1"/>
      <protection locked="0"/>
    </xf>
    <xf numFmtId="177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0" borderId="23" xfId="0" applyNumberFormat="1" applyFont="1" applyBorder="1" applyAlignment="1" applyProtection="1">
      <alignment horizontal="right" vertical="center" shrinkToFit="1"/>
      <protection locked="0"/>
    </xf>
    <xf numFmtId="177" fontId="13" fillId="0" borderId="24" xfId="0" applyNumberFormat="1" applyFont="1" applyBorder="1" applyAlignment="1" applyProtection="1">
      <alignment horizontal="right" vertical="center" shrinkToFit="1"/>
      <protection locked="0"/>
    </xf>
    <xf numFmtId="177" fontId="13" fillId="3" borderId="26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177" fontId="13" fillId="3" borderId="7" xfId="0" applyNumberFormat="1" applyFont="1" applyFill="1" applyBorder="1" applyAlignment="1" applyProtection="1">
      <alignment horizontal="right" vertical="center" shrinkToFit="1"/>
    </xf>
    <xf numFmtId="177" fontId="13" fillId="0" borderId="28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3" borderId="29" xfId="0" applyNumberFormat="1" applyFont="1" applyFill="1" applyBorder="1" applyAlignment="1" applyProtection="1">
      <alignment horizontal="right" vertical="center" shrinkToFit="1"/>
    </xf>
    <xf numFmtId="177" fontId="13" fillId="3" borderId="30" xfId="0" applyNumberFormat="1" applyFont="1" applyFill="1" applyBorder="1" applyAlignment="1" applyProtection="1">
      <alignment horizontal="right" vertical="center" shrinkToFit="1"/>
    </xf>
    <xf numFmtId="41" fontId="4" fillId="4" borderId="0" xfId="0" applyNumberFormat="1" applyFont="1" applyFill="1" applyBorder="1" applyAlignment="1" applyProtection="1">
      <alignment horizontal="right" vertical="center" shrinkToFit="1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F65C8C2-F0C3-4C95-983F-EA882A05CCC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25014C3B-0FB5-44A7-826B-CD01715E244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417084E-1FE1-4273-AB10-43D991AF199E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FCD8B0AA-9D3B-44BB-A4A8-D1EA58DD92E6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8FA7C673-2B19-4C95-A0EB-27F7C43A866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8839627-FBAF-4DC9-9251-95DF35A626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17B18363-824A-49DE-B2CA-47B5A003E7D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BC27615-E95E-4EB3-B0BE-18592DE967D1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07B0353-AA24-41BF-BD63-135EE18756F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AF131173-5EEB-457D-853E-AE4C0C8D4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52FE564D-610E-4B05-B388-0BA773AA8CB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A85FD10-D820-49F8-88CA-AAC4C7B9927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0F0E575-D6FF-4B64-89FB-73ED1642E3E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75DB154E-8959-451F-AF3D-2A067E7A0C4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C0B2A53-5854-44B4-9709-673F53CBD5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7C398429-7373-49B5-BA06-D55F1DFACB1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DCB9BBE-DCD8-4628-8B0D-BCC9CA225EC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27D7818D-94B8-4E99-A84C-2B80D633F3B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686B353C-4CA6-4E26-A5C7-D225C120AC2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3F5123D4-6DAF-43D7-AE88-C128A4383C5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AAAFEB-AF68-4662-A7D6-FA708F951F2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4393E051-2FC8-4435-887A-C6AC0DD373D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9ED122A-15A5-4EE1-9E51-9190CA135F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FA8DD18C-AE1C-4019-8B3D-05928D5C45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19936B3A-4F7E-4EBD-9C62-EBF66EAD172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66BD40DA-5209-486D-8F63-3D340E01143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5A24070-4B5D-43AA-BB5B-242D6CE3BB2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A877A2A9-40D0-43D0-B5DC-4A97D26D650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2CACD801-1C24-4004-8020-217368F991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A380CC-F5A1-4C0D-B10B-B40F04E2D7C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AD2875F-FAF5-4EAA-8B68-08ADC67A528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7707B7E1-03B3-487F-962A-2486D4E4DF0B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E0EBFF8B-494B-4B20-A3FD-35B1B17E8DF3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F1B6F0B-5F4C-4D62-A4DC-D3C88478D3A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C8E23F0A-A498-49FF-BC08-F271D09FCA7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BF460AAA-1E7F-4736-BAEB-31B4C829C10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CA908DB-49E0-4AD1-8C7A-CCF0C574DA0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D9B40276-57ED-43D7-95F6-85A3378F4FE5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77B0FAAC-316F-4480-9906-F08E063DFE5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5786EECE-D982-4A01-B174-74727D5935B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1A7B8BCE-3B60-48C9-B621-DFE53D80631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1697B48-C48F-45DD-8206-8A0CBB540D1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B38DEFBC-7871-4733-82AE-10A9E72C195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8BB6D300-81AD-4E4F-AB26-CCB08CDD89B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3C609320-5B71-4636-AD9E-F3D59AC390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BC90699F-26A1-465D-896A-FA6DC568B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6168249-F502-4F65-AAC8-B1024AB5503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EE7D8E4-8216-404A-B7A4-8C83B958637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761F603-6181-438D-AB00-5AC4A3030AB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C289B895-EE6C-4D0C-B681-10E1DF5308F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4279A9E7-5608-44A9-B6BF-B6FEA0E522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81930636-D828-4E1D-8E74-79849C9CED3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707DA86-12A7-4C07-8683-FA6DDE33502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77420465-05F9-477F-A191-7151C5B8CA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2288484-7CB1-4808-BF6F-1A146CF390F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1CCA0A20-4F6D-4A9C-A8C9-80B2AD08278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17F82845-FAD4-41CC-882C-18212C726AD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9B61874-7819-487F-B94C-6280A0A2EF0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368EB8D3-5056-4851-BE3A-F69141A3138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D698D9F4-6B32-49C8-BAF9-12408026EEE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8BD7492-F807-43E5-BFC7-2A0258C6FEF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BB4CBA14-A78A-4A49-B282-66D1EBEECBF8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C4B666E8-089D-430D-BC05-FE5D0D8A3AB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506B5D7B-4036-479B-961B-4AD27AF4EB42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3702EA7-61CE-4A9C-A9C8-3686BBF8DAF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D6312538-474A-4E9C-B2EE-6808F2EED5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FDF59FDC-04EB-44CE-8862-75AC4CDEE86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E885A6C-0906-496B-8911-F2F86B0C8A4C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B0B67817-D998-4BE8-A917-233A55E2372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E3F69254-89EE-4C3D-8E41-07DD2E214BE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D3F3EEC4-C77F-4A78-83A6-1840C621012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FC3C7781-8F0E-4638-9B9F-952122AA03C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EBBE91F-B7E5-4A89-8C74-290D04DCB13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96A42FCD-E46A-41BD-ABD0-D7C894802BD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BC865626-7116-4D88-93FA-2489ACA4FB5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B9707184-854C-4ED1-98CE-2B634FDC964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BD5E451C-7544-412D-B8A6-5778F6085E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062E8D6-DE74-4D7D-9D66-88F84BF988F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463D6C66-4559-4364-A74F-75530382F64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C48F77B-2C67-4FE7-A74C-E4299B8B463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880CE7A-7913-49A5-8045-DA5272608F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69D62A23-9F5B-417C-8475-BAA08B2DA11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51067B61-3121-4EFD-8896-266B35C36F8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4461772C-067E-46FE-BA69-03776554323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83149BFB-8D14-47E2-A868-92875E166D5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8D7DBFEA-CA38-47D4-A761-D2C88DB4C89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C4AD7D87-E60F-4855-A760-3AB0269EF3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14EB9-7AB9-464B-A97D-7E280A680E5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81340ACD-EADE-4B4B-8C43-02A6E211D3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25C2FA7B-98E0-4AB3-A2A8-773386DD04C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5C44276A-C7D8-4E56-A2E8-F75EBCB65A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8100FAED-5818-4784-B39D-9CD882AC6FB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8DD6C9B1-77E9-431D-A606-93EC9868D7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87D28177-936A-4815-A40A-08E29A8156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A959D097-B2DF-4C9C-A14E-E92F8790724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826BD3C5-5597-462F-A893-E78C3C2279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61811749-9EE9-4426-8D96-85131D064BA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2A05213A-072F-44F4-A4C4-3DD115226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3C77E42C-E9DD-463F-B35B-76579698D7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CD54B4CC-37D8-4B3A-A07F-AA82FBBED82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8DF7607-9213-4874-BAA8-26F2C4BCAA3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42D78DB0-8AA5-4CBB-853C-0275BE30B1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AEB910B0-35FD-4FEB-BC0E-FCE60A1514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CFA6944E-0CB7-443E-A743-5C84A6E367A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58F55212-7B2B-4F1C-B08E-0E3F84383AB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516E28C-ACEC-46C4-9B48-C405FD3E48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1005079-79ED-48C2-B935-1749E85BF03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E1CEA494-BFEB-41AC-BF81-1CE44CD3E66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EAA5CCAD-7C26-47F0-9451-8C0B940157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AE387288-5BD9-4B91-BA43-214CA620B47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66925F02-A114-448A-9BF3-315CFA46DA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2ED5FC0F-FFCC-45F9-83C5-13CE722358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B1126728-041F-4A71-B12D-EC132054AF2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B9311945-5CBD-47B8-BD37-D98B9C2D819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3B7E473-514F-4281-B5B0-6F983842EB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4201739-5153-4DCE-90CB-9D4A226E4F3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4A3D8744-B962-4FAF-8875-442FEAAB7F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74D01229-94B7-496C-972A-D0ED3365855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AB08B8D-1873-41C8-805E-182C9EBA73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7F47BB6-1CC9-41C6-86DF-01C4657990D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BAD9B67F-B67A-4BF1-A581-E572727416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399A6FB1-788E-44FB-A389-E1D0F67123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4D38F4DA-8331-4CE6-A6F4-B7F510D8B1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A337D37C-A2D0-4935-8246-DD794EB103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FDD241D2-D0CA-4750-8D75-65276278CD8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6F42DAAA-E063-4DBF-9D5C-C25BEA5250B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87568E0F-F2FC-4D8E-8E4E-33F662F1A9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B8AA6C90-8048-404A-BAFE-589794712F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662AB9A6-A01A-4012-B3A4-F378C728F90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6D814C2E-E625-44C5-9A52-1A22EA1B1E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E81C793-B208-4079-BC7A-A96A4B750E2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7008D379-7A26-4F70-A1CC-6DA49FDE273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47A14350-3C1E-49B3-A9A2-0B99AD94939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9AAC60F1-1961-4C79-8BEB-6DD6296C8C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A95EAFBA-E5A0-417A-BD91-0602B82558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B85D8D1E-7891-4954-AC92-8D8FE7A7C1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DB056840-F075-46AF-A641-0E688AB2B7B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CBF54AB8-6A26-4E5D-B939-389CEE7607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37681D2-6545-4112-8238-3126C2D944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E5D721E7-3A94-4635-AD9C-D1D9EC27796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E1AFFC6D-DA65-4125-A406-7CA5947278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975D490C-BE57-41FA-91D7-151566F3EF4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6E3C2F9-89E8-4772-90E1-307F0E75935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F860B1BF-8446-4032-BAA5-6A7ED762C52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816D907D-1F5C-42BB-BED4-815D4D4F98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2B00C74C-06F6-4991-B3B0-9B51785DBE6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7E6F19E7-CDB1-447A-A656-22061EB0673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559F80DF-F36E-4243-ACE9-C33419B736C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11C31BE-1B2F-47F0-B678-08B9E54B11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834C7B0D-63FB-40B6-8AE3-B0DFEB952C9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7E8AE604-EDD5-49F6-8A4D-2F8B4A1E9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59D9AC4A-6C20-453B-AB27-BA3AA492F0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CBA1A26-5276-4FD6-B3B0-1D2F3F0466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39C3B371-832E-43C7-B01C-7750268EB1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5869CD2D-76E4-4DA9-9A16-8929BE886AE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31B491E-71B5-408D-AD04-A9E48C9B01D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36C06E07-7257-4854-8109-03AB6BA703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1A42D2CB-0CAF-43C5-A9A5-9BD9CF49664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F8F31E1F-1E96-426C-A1C8-1B4B9C32C2B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AA520771-F564-4A63-A30B-E40599114D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809F527-2384-40B4-B556-0B2BE151896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2F72444-A9A8-4980-BA03-746FB2D599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75D2D7B-DC22-4D69-87EB-AEF13A75CC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FD8DE4A0-F0F5-46B6-B5DE-951371F60C1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6C2AA46B-9ADA-489F-A022-755A1253790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BE33291E-B367-44B0-A7F6-58C0261BE2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86CC43B5-8A6A-46D9-B80C-34C2417331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755CF519-E8FC-46BF-94AB-35BFE32B8A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1E136566-9861-4320-BA72-641713BAF86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0725166-A06B-410A-9E22-3DFB846FF09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971E2EAA-36AB-4464-B685-6BC0B3FB1F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809851F3-904A-4652-A99F-99D94691D7F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E17F30F3-340B-42EE-B46A-4C5FFD3151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8B82A1DF-B09D-48FB-BF9F-199B2A8050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28777F6D-D9C0-439D-AFFE-274C01485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6ADE851B-BC07-4A38-8E5F-DC5D4E1F3D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D6896540-5BB6-499C-9B61-C4D2316854A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BCF063F8-837F-4378-A3CA-D9849CEDC6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1CE3C946-F937-401E-943F-C80AA4B5BC7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F80BD7E-123D-4485-BCE1-202E9C006E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22B57A90-F6AC-486D-B782-671637108D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DE3EDC4B-8905-4C91-8130-AFA2678F5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A00E5418-D3F3-4C6B-89C6-FFAC25C099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A91C70E5-47F9-43CA-95D2-26A13F9321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451E9104-734B-400B-89C6-67FA9E1111C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F15F0920-2DA1-4526-BF1D-D03635157B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FA794738-C425-44EF-A02C-AFD40669C0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283426B-665B-4604-AD55-392694C568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8B054068-1A1B-4E17-B23D-127F7423061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1A80327A-AC7E-4576-8EED-C249E2DCBE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356525F-50F7-4357-8EE2-A634E603966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F0930FA9-CB2F-4439-A113-86937C76BA7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2EC3D1B2-78A1-44FE-AF6C-F841F6FF61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89D805E3-3A99-49D6-8455-1CFBB14906F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2E6A784E-3646-48C5-B9F7-F907D9D5AF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9FB9C308-AEB1-44B7-8B72-F5FE203F42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4B21FF40-4B14-4E70-8E8C-067039A455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76EAB301-E857-44EC-A02B-B56ABB56675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44D354C8-FF4C-4B2F-A35E-D181594C8DF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800F5C8-6E85-42EB-965B-C1F3BF52A4F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8A337D75-C8B7-4E69-A706-9612AEA0E04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EEA320B5-3CCE-46FC-8305-719685D6876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C8D93C52-8533-4718-B8A0-DEA0F59365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F1744B3B-3781-4FB7-9732-E1718B98858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CC4D77CA-0B39-49F4-860E-E187B6DDE6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6CD0B40D-A35A-4D79-A072-B0554E5302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6BE90D03-A524-4508-826A-138651FD30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F70AA47D-350F-42F7-B6E5-5F2FFCC093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898C1421-F0BA-49D3-B2B7-98436CD359A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2C78E979-7E45-4A17-91BF-624CBBF8B0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1A4C60CF-EDD7-4A25-BB21-274F64A422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69FD5E7-3398-42F2-9E5F-C69C0F5E38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84AEC97B-5729-4E95-8F9D-029770D16B2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29FE1D8-7294-4148-B622-91DB68C9A67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3F10731C-D6BA-4E7B-AF21-136B0254B8B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6090FBA3-7274-44E2-9A4F-D8A35E7B3C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7B7255B8-3273-4E8B-8E70-0B26E02FF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BF1B03D-58D3-4742-A089-531941B15A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DF11C7B7-B51C-42BF-BCAE-0EA7E32D204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B7AFD520-1EE9-45A4-9C22-F3036E0BB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649EC93A-1583-4A80-8EC5-BA1E1B57727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F996E75-6B9F-4B08-90D7-F6F3500D8BC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366CC0B7-F196-4E7D-8759-819E0475A2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B6272DEC-24F2-45D3-9D66-0FBBE0E134E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2603E0F-7539-41AC-9BE4-0F7F671C60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2579FC9-82B4-42C3-9E6F-126496D494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6D09C2B1-EA86-4FBA-843B-6466E516F6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776E08B3-14C9-43A3-B380-962F34E7D8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FB3DA95C-86D2-415D-B8FA-65FBB0755B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62E4B699-AEDD-4C51-A275-E561A2153A8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647136C2-BEBB-4857-91A2-CA0948A11A4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75D32755-B699-485D-8546-19B3DB2C526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48F01F76-C53B-4989-BB8B-D991CA07164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4A64D552-F42E-4AC5-A6BD-DDAB582DE6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7DBCD624-473C-4B47-BE35-4523B4EC3A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540C6EAF-A613-4FDB-A3CB-63BD55EBB41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81ED9ED4-8D09-4BE1-9BA9-CE66246936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2E4F8358-5DE1-4C8D-9486-725E2525007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C1073DBC-E35B-427B-A418-62451792ED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3201E1C6-5376-46D8-A267-F485DC5516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90B8F028-04A2-480F-809F-0200FB8B9D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E1E74BCE-CE80-42BE-B31A-10578A42F8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CC71140B-635A-42A2-81A6-9D82065AC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92E18240-084C-4067-A517-13B5697929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AC57AA02-68FD-407B-802D-4294ABFD5E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14405F11-9BA2-4BA3-888D-5370493239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70DD958D-7B4C-42DD-8ECB-939BE4CF6B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AFE14311-A575-4A60-AD15-956DFEBE7C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34C8B09A-9803-4563-B88A-A70FC22889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DEE74D81-DAE4-4623-9C81-5CB15259685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649C4CE0-0BC6-4C65-98DE-2B67C5708D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8CE3A32A-9CBC-4E31-B702-2D5B165A468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1284B485-67A7-46EA-AB6E-3F93886B54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507BAEE-6DEB-49EA-81A0-87CF93FDE4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46BEB0C6-35BE-454A-83D8-DE84FB26DB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8AF405C0-88ED-4695-95D7-143296B336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E90BC288-72A1-4DFB-8861-13B17ECA800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79D41C9B-5EF3-48D4-9C9E-C2475D4455B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9F0871F2-4C49-46FB-89EE-1FB4B91297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286697CC-E74F-4D95-B1D7-B6CEA2C68FE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A8085F2F-551E-4579-8F92-79D034CB14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124B409A-DA5C-4313-8DD8-371DCBEFDD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C6CE2BFC-A4E7-4ED9-8DDB-88913AAF57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3D6646FC-0A66-454D-9381-6EB23ED3FF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1DAED08E-D33F-4945-AA98-7727320B90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77B67A2F-33F4-4B83-9F00-311F0DC00A1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F9EF17E4-B951-4C02-A534-014D3A80C3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8287E52C-4EFB-4E91-AB2C-BA1D2BDB0F6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6E0971AB-7B0D-4D69-82BE-B48C8BFA9D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AA029161-AD56-47EC-BB2F-E9895A8603A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389B2A5A-C889-4DEB-8A18-E873844C73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2BCC3A93-CD51-40FF-95A1-C2D83E9CB1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83307948-59CA-418C-B852-ADAE0B4F3D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37C1F58-2A6E-45F7-B076-1BDB78E5076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F2318EAF-AE91-4393-9944-948A6D84C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D0FA338-459D-44C2-B9EC-B4C1E5BF052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3ED6D1F2-03F0-4A20-B9E0-C4C6FE9CC2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F250C110-609D-4DB9-9C2B-AE4BE48174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D8A7093A-0CD6-469B-984B-D48E393068F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7910874B-4335-4AB7-BA3C-ED0C431003F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42C6B954-ED76-47C8-809C-3AD9CCC79FE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773EC97F-2555-4DA7-86AB-5DB9C67938B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61E7F7EA-48BE-4DA1-A8DD-600F7B8EC4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D418A642-3EB8-4AB6-B660-F124D99901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3A64E019-6CCB-4952-A377-B7D070F370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F32441FC-02E3-4F4A-B80A-7C62F0670C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DB0E18A6-3E88-4CCD-97F7-A4A5D196EE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EBA91081-3A46-498E-BA8A-12AAC01CD71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D585A433-A3A0-4199-ADA7-C0D5B48EC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38EE692B-144E-4EB8-8523-4C4225309B6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F6E85CBF-01B4-448E-95E2-2BA46EFA5D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592ECC90-AC6C-4411-972B-3165756DAC9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5A6FB04-637F-4066-85BF-E4D66D3B95F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7F4E9356-DDA5-4FA4-B6E2-A3CEE639E6A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D4A8C4BC-2568-44BF-9A7E-0A581CEFB32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EEA4981F-DBF8-41B2-89F2-4235CDA3B2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E1C471DB-16ED-411F-847F-4FD86D54CE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BBF2C82-6660-47EE-8CDA-AD03B9563EE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DDFE046E-3D5A-4F7D-AEA7-560EFEB2036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A3B160AE-5C3E-408C-9395-BE827E742A0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DE40F0BD-906A-405B-A9D9-FE6D07F69F7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B46C49E2-7E84-4851-B117-0E0D74B6C5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3774DD5A-456A-4F2A-89FC-8A71B72A489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82E464D9-3A1C-48D8-A2E1-607F291045E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8DF4064F-9A49-4425-9789-3379089751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9539294-091A-47B7-BA3F-4E3C5B2D88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101E24A-EFF2-4982-84CF-EC9F13B188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A4DB273A-73EA-4042-BB6F-45351A23C49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3A71A533-5B6E-4469-8787-58860BE199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AA3CBB42-63A8-47F8-8E58-0A3B69C7A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5CEBA06-F44E-4A60-9DA5-D8E2CC44C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F7DD6DE-07C7-4D29-97C4-E77B3CAE9B5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E37A700F-B209-4AB6-A136-C79698F6D0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FF07C222-E262-471F-BADF-015D758D4FA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87B3169C-D2F4-4A3D-BD11-BF3C79476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CE5BE988-FB7A-4915-84BF-F0171D1D8A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3C959B4-EFC0-42F3-BE79-63FCF1B71F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55CBEA-CCD7-4E8D-A8DD-A4274754E7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4200369-CE5B-44A5-AF6A-B9C886CEA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BC8CD779-3E21-4448-B92B-5F95A6B3FB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7CC389D0-1A66-4C04-9F1E-22F11403F7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A89DE2F3-63E5-44FA-9552-BD4BF952FB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6BE565F4-AFBE-4900-B780-3FD12F7BB7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88E0497E-AFB9-473E-958E-F73B6787CC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BCC8D8BA-9700-4776-BCA6-CB34BABE48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DB1E38A8-C41F-41CB-9D7D-9FFAF85E82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B67D8867-ACAB-4ED7-94B9-DB1F82825B3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FFD1F76F-FD8D-4B94-89D3-19E0A33DA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DECDA0FA-E45F-4AC9-AFB8-7EE3FE3A96D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CCDD0B9A-3971-4BE6-A644-00CEF562D4E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9491361A-4729-4FE8-B80B-175ECEFC512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CDDEA56C-FEA8-455A-84FB-35D601FE0D1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3442CDB8-3063-4FC4-93F3-759DC5ABF6F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561CEA7F-2319-4B03-BBCC-781619F9B7A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3FED4298-4923-4026-88B4-19EFC719A1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575D689A-63EC-4ED7-80B6-F34195FA78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8985F295-11DE-48BB-886A-8C1F3E187E0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C9B248E2-BE02-4102-A9DA-D0FF3DE1723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B892559B-2639-4F34-B907-6F271F7913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7EB21215-CBB1-46A1-BB36-82934BEEE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506D6BCE-9995-4541-BFD3-60AFFF74FE5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3897A798-C707-4D98-BE38-6609DA64CF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1F9C38C1-BF0C-47AD-96E2-6F3DE3FE85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F6761926-DC49-448A-B10A-C3635CAF44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F692621B-B526-4C42-9E3B-467D2963B33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C9AFDBBC-267A-43CF-9802-2987DB9F40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A241F334-2679-47F2-912D-16DD044197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EC2C6EEB-73B7-4574-ACFC-B315194DF9B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A88015E7-4A63-4780-81DC-77B4B53C76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96048E73-1409-4D6A-8C31-B8CCC6EF69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66D5E9B6-0A5A-4431-B829-2EC3BAD5E88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C8CE79DF-104B-4232-BFBE-337EE161A0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7009FC5A-C8FE-4A8F-9D7F-D249ECF32B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EFC07377-D16B-46EC-AD9B-99132D7934D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D5185B9A-BAD4-4525-9B94-24BB759C4A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4AAA53C2-EEEC-4B91-8375-02FEFD0A5C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88FD8C31-3148-4601-A2AE-0DC095B383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E8365900-233C-4793-9AF0-6CAA1C7E5D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B589459D-5AD8-4796-A757-4B95C31A713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3153164D-2E5D-4612-9767-448A702A6C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80DA90EE-487E-4D63-9BCD-3B35A93620D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D433BA54-5A4E-42EC-B4BB-A3C4A039DBD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6EB4EFB2-EB2E-4E33-81D2-44D69E7CBC1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891ECC7-21E6-4089-BBBD-DE352C2E45B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C3228B08-AFC1-48CA-BA2F-643E01FDC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574866A4-CB6C-4F4E-A23D-9ACF5C9932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8A351D03-275C-43E1-916C-181AA0306A8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A58B0C81-E3F3-4DFA-BC92-048ACFE091E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612F1AB-BA8B-429F-B373-74D0D29D81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923B0967-5511-422B-AE04-7B3AE7FFFC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844B1B2-94DD-4535-B5D9-AA09902DF82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C3412D01-421B-4E1B-9432-FA5AE70E75E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E6ACD374-C313-4A10-B823-E0EA7A1D46B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21557EA0-FBE0-46E1-8AC5-B2557A2993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2FBBB3AF-4C8F-4FE5-8E06-C2C2D6F57A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B1CB5FA-D4AE-426E-B038-A1E3A40DA66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58A11F78-59DB-4CBE-A9DC-07967CB69B9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4E2CDC77-1699-4251-BC3C-2B584850AF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6950AAC-22AC-406A-8560-0D8D7FDEBF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2E9F820C-EEB6-45C5-9963-ECCBE33C03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7B9B54AF-FE77-4FB1-93EA-802E3F9E88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A6C23108-59FF-460F-A5E6-D2BF41AC49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84884C-E66C-47E6-9404-6EE5125695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8FA3F072-3264-49A8-B5B5-11A4A86C7CF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81C665E-5DE6-4D13-94F8-3D53BECD3B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5557A599-0F28-4486-B06E-CA48ECE0203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85F71B81-F9DD-4B1A-8D58-24C6722C7B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500CD075-E349-42B7-9E36-94C2C4366F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A395EDFE-2BE9-4157-A8E8-392A7C9B7F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FC2549ED-0B2C-4766-B2FE-C8F40AA977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69E49BD-587E-4779-BB15-B318FFDAC7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3CDF328B-BB6F-4A85-B9EE-50F30EE3289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56D0C71D-587A-4E99-80B5-5D0AFFA80F7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78F7AAB4-7462-4C69-9010-5A4065FADF3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7D8F631C-8D8B-4238-8DDF-EA1206E6B9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E9671772-3B9E-4805-A7C0-09756462E6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F33FD59F-90BB-41BA-B016-6D655A2879E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60D559A3-BFF9-48AE-A9DE-C55D999914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87FEF1E6-7093-433C-B93D-C0F0BE3129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41DB136A-1B50-405C-8766-3DF8A11213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2117441D-3586-4BC5-AF55-F6BD3873F5F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D2359EE8-535F-442A-8B66-86203467F0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4812B9E4-BFC3-4AA2-A554-5E4FD1D993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2C6163B-8457-4DA9-B05E-6B5EDDA7EB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D50B1E8E-C509-40B1-9C4C-97727D135FB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6A210B-00F8-4F2B-B37B-837EAC36E0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95D09954-B58F-49DD-9F45-3043D560E4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2067F79E-1C33-4200-954A-F2B9D77677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18EFB5BF-3647-492D-94DD-91282AB7AD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22B01F9F-5508-462C-B876-391440A74A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A420A897-D217-40E7-9731-6E220EA966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7023F95E-F330-423B-B9A2-B9F2CB6EF5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E389D0BC-C652-4D05-B4EA-40E84BE08E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53FBF07D-B277-4C74-9772-1C36A97639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F00FB7A8-464B-4AEC-AF7F-D025F0BFD9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A16D91D7-CADE-4E1E-9A00-7B71684E639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4BD30265-F5B8-4404-BF5B-C408F1F32B4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1DA769FA-94DA-4F7D-9F6F-8C5E088C45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FAE88BAF-7F24-4DD7-8A17-CFA09803DE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2B487AA6-9AA6-47DF-8C7F-6D701282F3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FCF4479A-BA34-40B2-AEA1-2833E60D3B0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8BFB6D0-D73E-4390-B139-8736717F3C2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A1EC3AE5-6737-402A-804F-D05D71F5C5A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77D87C43-7179-4FDB-B045-DBE4F0A9F1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EDAFB81E-0F97-4E55-BFE5-E572748DC4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4D1D718-A041-4BE7-BB8B-C90BE4E5CA5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D2561471-5167-40A9-90C7-7DC8140A400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ED4F0816-5577-4FC3-B484-46234424EC3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43C41E61-A66C-4207-B659-DC07E8584D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4AB67888-D0C0-47DA-9D42-6A46AC387B6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46F02532-4F08-4A8D-A152-D28DDB4C2D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77DCCFA6-CF35-4CD6-A6BC-25E570F8741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507AFA6A-2321-4419-A632-4428E9D024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475118D9-4F83-469A-A5C1-2D619B02C9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5AC5A6B5-5104-43BA-93BA-CC9B96DA8C6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68DDBA62-1355-4B1F-8CDD-D4954177E14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772D8B03-41C3-4879-B5E6-5500784237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8D288E93-4B21-4025-B054-36BD042DA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487EC549-D0EE-4040-8DD4-3026073A9BC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8F404D7F-8785-438F-9AE1-CFD359AF6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6DA9820C-D981-495D-85C0-535392027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71E8A47-D53E-460A-A890-D38DC75CB7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D9BDD7DE-A97B-4F1F-9D10-1A97A0480D0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B266558A-B5AF-438C-815F-E904F46454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BA09C3D0-A52A-47BA-83ED-A7730728C43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1049C896-3654-4D7C-BE9A-318E55629A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9527C9EB-2762-4F71-A808-B46987AB58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51186D54-324B-492B-8903-71634021C0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BD86BCFD-1531-450D-BA24-DD90E0AF17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B2215D3-56B9-4D4F-A82F-2EFE940785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48DCB856-AE56-4239-9FED-C9B8E933F8D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D10C65A8-5AB7-4FC4-A9BE-5AA8C6CE5F0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F8D9B423-81A8-41AE-A1CB-5CA294EC578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81DA9B0A-2536-49C5-8D4B-DECEE5CD474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CE8D5C5C-3022-47CD-A7D2-4EC3299266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9C038501-5C39-4BEA-AE5C-D78C29D43C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9961BA28-F5E0-4395-A473-65A6CEC5A9A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AEE3FB21-DC7A-4EB0-ABD0-0CC4A738D97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A09BCFDA-4A76-4EDA-930D-8ADBC27E2A7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5A20A8FD-5221-4A92-8BE5-F5A5C5A33A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4C8586BD-A0E5-411C-AEEB-52B4284390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9ECE07C1-7812-458C-835B-BF5F077CE5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19F1AC3F-C467-4CFC-A26A-81C9A4788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7623239F-6474-4113-9973-61BF65A777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37EA7354-405C-4CEE-8B6F-8324FFFE2D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59714A9B-AA32-40BC-B1D4-99C13977EC9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9977994D-D126-4482-A7D4-74C8E1D84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CF0EA1D9-8F19-44E4-A04D-70FFB563CE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C115504A-444B-4D0C-986A-35755F116B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BB90D9C0-28D8-452B-9612-465EA9F11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ED0ED04F-664E-4CE2-B1FB-94DE3FE1B5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C5E51FA2-8119-4D8D-889F-90E062C5DA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52321668-EECD-4E60-BE9E-1AA879A39F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44732B91-F92D-473B-B0CA-854D3812AC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4872A23E-23A0-4343-BDDD-B458F91D7E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E8A1D690-2B5F-4E17-B677-75F4A5E885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A154F3E2-422F-404C-A4EE-B4C515B142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21300D6-41F6-4BAC-8036-BDFFA4A082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79D273B4-B241-4967-897F-E9F989078A5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78F50D07-0FFE-4526-8F61-8F6D4409568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636AB676-B011-4BD1-BC84-86FDA93253F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24EE27A-3CE9-48DE-8EE7-7077536085F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8B70F25C-3511-4A7D-9C04-9C99D803731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FC13880-E3B1-443A-A5D1-E7A4C7C9E0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64B90A44-1F46-402C-B992-26CF971BC9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A4491042-8DC0-4EEB-9B64-2001ADF558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3B20224E-6941-4B79-BD4E-6238F54C6C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D71D79B7-61A3-4498-BF64-FFF779E7F45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53C767F2-0C75-471B-AEAA-4B914A847F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806876BE-3DE4-455E-B764-4846B9C4B64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8CCC1396-A713-4F1E-8837-93598FCE2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BA618C12-A94F-456A-B712-95E8EC48AA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4A40EB63-33EB-48A0-B158-B69D42B78F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1998E73E-104D-48C6-8FA8-6387B831D4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F6CCFFB9-6321-4577-A69B-F7C2FA2FDF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892338A8-C006-4B67-BFF5-1A8B1E66EF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AD5E5CB8-0CCD-4046-AA85-3B47708BD8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70BD761D-443F-43ED-8D8E-1B41A4FEA5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E8E0044E-7092-4950-A725-0D40AA8F3E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4B6C42F9-C5E2-4E30-A99E-B2567196D2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630077C-DCF1-4EB5-B7E2-9AD6CC637A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2DA42377-58BE-47A8-9687-9BA1920CDE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A69494D-CC59-4C88-8249-156686984A3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D417574D-1BB9-4A10-8AA1-96721D1637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24BD8452-5384-4C24-B811-6EBF3AA139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2785CD70-1105-4123-9171-5148BFFA9E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D255199B-AACF-4EEB-8C3A-8F3B66641E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E7F3A355-C6B8-4599-9B69-C577B42EF7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5E0C4B85-FCB5-4B73-BB7A-FDA8BB2473D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B5C3FCCD-DBED-40C4-BD40-854D9738A8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374ECF6A-59DC-4C2B-A22D-AF0EE3F271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1D41F423-7661-4405-BD24-108BA13693F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4D13D394-07F3-4A27-94E2-AB44598E08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F8757861-8257-4DF2-A5FF-C1724FC3BF5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937968A-EF6E-4C95-8293-87F208B9F5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4417E1F-5159-4BDD-BCEC-3DC13AD70E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A30FF91A-88E6-42A2-8EC7-AA4D2807410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544A6DA6-1284-4A51-9D1B-D466803DAB8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9BEF90B6-00CC-4E1A-8830-B4DB290737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4D80E970-0ED3-4E9D-A6CC-D3FEAB706E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F66CB7BB-1944-4D97-94C3-EBF3794FE18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34CCE37A-FCE6-4EAF-AC43-99766DDD3D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8AEC1324-34EF-423F-B8FB-ADF654BE24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19E116AA-4138-4685-A1C2-EA338B2D19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5CC65192-AFB1-4EDB-AAD2-B9C4ABCCF0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5BD69E6A-A0E7-49B1-8F08-5CE65166373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757D1022-9769-454A-863B-EDB854644A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4ABF711B-937B-4D5B-8DE3-447D0589FB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45995D7F-A898-4BD9-944D-D3AAF176CA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91D6A3BB-C3F1-4CDF-BB28-DEABF95F64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DA8193AE-162E-4E0E-AB69-1EC8392F55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1DC5F9AA-7F6A-4B91-9FF4-76D1CF6D72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7BDF5B23-85D3-4A91-86EF-FBFC488A39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3B36FAD-7E5E-470A-A019-4ED92809DE4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908BF7F6-C52E-4BDE-896F-87EE61784D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A4983753-B09C-485E-87F7-46B2EF0715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C3629815-3831-4062-94B2-05413595DF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4F01017-F1F8-47C3-8B7C-2DB57A048A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C9A5D4C8-CE41-4904-9251-8EDBAB183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A0FBB1FB-D7F7-4C94-9EE1-E5FD951DF6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2718BCA-5B8E-4BE1-B895-E8ACF3CB5A9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10ED17E8-C542-406B-B8ED-6AD635BA0E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7D12D08B-54BC-4FDC-9FBD-BF7534BCB47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C175A250-B535-4D60-9684-3F939BC606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DC543EC4-F72D-4DD9-B7D2-DE815CF6087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95DD926A-246E-48F4-A0B8-43B3A8E7F0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182F18F-D3DF-4ED6-AE47-548E97B2B6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5C4C491A-8001-44A9-8DF1-0D0114D204C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A963B14A-FE36-4114-9FA3-C678303795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BCA4CCE-FD66-49F0-BE2D-71AE508E78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FA42BA3B-B1DB-4F22-9032-8A93C2FA7A5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DD4AB13B-B6B7-48AA-B2A1-D35DD106A9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AEE3DA30-EE7D-44E1-AF9A-FC40839566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40A797EB-F798-451E-9635-1019B3A9B9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4B847E25-2344-4318-87A0-B30B518562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DBD6D26A-A567-4AE9-B7CB-E0795A2997A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E71BDC7D-99F9-474C-B7F1-941E1778B7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FFAA79C9-82BE-4508-BDBE-C3067ACBC0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214DDBBB-B87F-4587-B9CB-951819CF4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DD87DFD0-9E3F-4B24-B899-F70ABBF9376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821B6B2-3F47-439A-9B5A-BAE7FAA33B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DC43D34F-F98F-41B0-B101-FA838B42CF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E9A38C1-8C15-4931-836A-A61442945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FD1AAA48-F4B9-4EC8-A9CA-D4C5D4220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D9A62F1A-B350-4FE6-8759-D745997D28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6B4BAF2F-6FDB-4F0F-A713-C28BD0D83C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96432E78-B053-42A6-A86D-F779453CD4F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F80CDFD0-BD03-4FE5-AF00-E0B0AF6B4D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594F2543-BDBA-450D-9CC4-B65ECD465F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4938A271-0DB7-4CD3-B80A-1E8B82CD55D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53468680-9CA3-487D-80D5-A5DBB7526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1893CD52-CFF7-4D84-9829-081BDFBFEA8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30053CC7-32C6-420A-89AA-0EEEEF9FEE5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DDC65061-F93B-44D1-983D-6A66C1670A4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55E546E4-F795-46CA-89EA-82B2E6A0E1B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87626B36-82CD-43FB-A9B2-346F5E5E5E2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3F89B4A3-EF29-4B35-9B84-F4202E010D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53AEE21B-56C9-4FB7-8E3A-884DBE29E94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9A92D71D-E59C-4E61-B2CE-9ADF0E2E3D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2F7B2374-E5AD-4680-B0B8-A1ECBDBAEE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6F519E5-3BF4-45D7-B22E-704BCD18A7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9661822B-2FE6-4D4B-B00E-ACC36C0E19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13DEDDE-8164-4784-8CA5-A8FE082BC4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A4662EC9-E663-4CE9-B950-4F3A90641E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18BF9F67-8D6D-4B6C-93E4-A710158DE92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9B234504-1ADB-42ED-9D0F-C67D7EC9FD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C46B065D-C0F5-4A8E-8128-402FBDE6824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5435AFA0-7C61-48F3-B8B4-84E91DFEC2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4D15B2B-44F9-416C-A1AE-4DFC3CB7531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69B525B0-9C7D-4592-89FC-0C7A408DD1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3B2A5346-D07A-4DD0-8920-BAE06CB7631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440028C8-D6BD-489B-BCA3-77425F4CE0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7B79D469-76BD-4154-A978-07106FF572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A5B64A00-1D7F-4DEA-A9FD-64208E158F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5311F4F7-530B-4626-8713-AE9DBEF161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BD8D1316-F12B-41D9-9C31-8D0E17A8C7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83F29AF6-A855-4156-870D-0AAA870158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26FD5DF1-5296-43BA-BD0D-AFEF38BDB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F8E1C5E-F7E7-42BE-AF0D-7D4735C6B6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727C7202-4253-4407-A302-BF859AAF910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A622C8D-0DC4-4755-988D-571EFB18A1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CDA23A8A-8DA7-4EF5-8E3D-252D802FB0A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7C12D0B0-C520-4F54-8A8A-D48A72F950C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F571E57-E66D-4760-9B8A-8C4655C6582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BB8E2660-31C1-4450-BC4D-C78D1923FA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F9C9CC0B-7207-4A7A-9627-2DCCF2D607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D31FDCE-AB8E-4C0B-B943-29EA39E6DF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8F1B6F14-DE81-438B-B28B-C633D1FC73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46E3AE6B-3998-4DE4-A75F-647DD4B6D65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2C9C86EE-6162-4330-9FF4-1232887C2A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27677F82-BD02-48BE-A281-0EC0F64791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1103D8F6-3FA1-440D-B29B-2B2F961929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F56B7CED-5421-4542-AB34-8E69D26AD6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CF2876E9-FB9B-4FCC-A2E8-56E96C970B7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8C008849-81F5-42B3-B36B-F7052D0516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723D27CC-C880-48E6-8BB9-B19EF898C18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B2FCB317-B10A-4280-8F5B-EABB76722B7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D24E64EE-ECCB-425B-84AB-BA971664E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5CFC7BCC-A0FF-4F86-9C09-0167C41784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F9E22467-6A92-40AB-91D4-3D5AD1F567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48EE9046-8DDB-43F4-BC2A-3F344E27E6B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56603F4D-096B-4770-9C07-7959C1C1DF7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3F222252-40AA-4374-BE06-DF3B0B71F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237783D7-AB1D-4C40-85A3-B8CE5B378FE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EF8C94F-2BA1-4D43-A64D-4C531931BD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AD6964FA-12E5-4CE6-9F7B-A42099B013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1473A0C6-8523-42B6-AAD9-5FA3BA68960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707CC3DE-5221-463F-B04B-5780C34287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B99732EB-B82E-43B6-8161-ED72F22C18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85E36963-D1DA-4AF4-8402-DF5E5323DF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2349D94B-48BC-4C8C-B81D-FB94764AB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6ED9B0E4-D04D-45EB-9483-09F8A50CF9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300D9719-1966-44F0-93F7-2629E459035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333A6C2E-6E75-4C02-A110-60CD8DDA414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B874333C-3747-4FDB-AD46-24D3486925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A8304F70-B415-4BEB-88A7-9AFBBF783E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EDFCA1DA-DABB-42BE-9BD4-A229577B95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2D4A3BF1-AB71-4E13-A7D9-AE273E824F4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C57BFE72-C4B5-42C0-AF67-40923999C97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5822A949-0828-4504-9B4A-48D5B9C6E9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FF2774F1-C616-40D5-9559-18CCD050CA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5514F39B-F2BA-42B5-9D2A-A29E0CC8B4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2662A8C8-7446-4A60-8A6E-52ED905E89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E03C78E5-D451-453F-9FB4-465FDD65791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CBB586A1-CF2D-4CFB-A3BB-E73E3EDFCCE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41FCFCB1-541F-47B3-B28E-9640AF4B784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C5853930-3D3C-4F68-8705-F1191B615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53916BFB-11F5-480C-B48A-A339AE6CACA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40D1B597-D846-4BA0-842C-281BCAD1AD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5A660AFB-F200-463E-8374-94A4AD04AF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E1F3DFFB-D5BC-4C5B-9A42-00EA60B4B6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DD364A9F-246D-48CC-A8F8-E01A14F395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7439F7E2-93B9-4DC9-8BB2-4BEBC817DE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C8D58519-7479-4702-A174-6D16D7B5B15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100C757E-611C-40C6-8F8E-6B51F23460E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D0F5EA21-B13C-47BD-8E42-56E75F447B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9305FDF5-4B38-45E6-A4D1-50B1DA4C06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E8CC4C87-E1A6-41F5-9C4F-3755B50D56F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C696C02C-F30D-4F87-9DE9-8F1BC42493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DC01834A-6D7C-41E9-9D78-EDA0B432129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2814E2A5-695D-4F86-8655-5F789E17CC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ED026CBC-CB52-404C-8EED-E488215D387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8B07EFB8-CDAC-408C-A4BC-EB78088341A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32DD8FF9-B7A3-4E5F-91BB-88C7173A7D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5F249F69-6189-4FA4-A7E9-8D6257E04F2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8B10B0F-F93F-4ECC-8AF0-AACF87687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FE3B9258-10E8-4AFA-8A5E-859473110A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4ED2B6D7-9673-46C5-B9E6-481DB507331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A601561D-F575-461D-8A97-AB02150F2B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84C7EB51-BB1A-4D5B-B312-7CC77EEAE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853E7070-91E6-4165-B42C-94C32D8CFA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24A8DD7E-2DA4-4219-B1A0-3212553C8B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E0F28FD0-02F7-4985-9ADE-4D7A999C75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FEB27103-5ED7-49EC-BEF1-B8A730C21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E075683-5EE9-4DB0-B58D-23679AC7D4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F48BBA5-6776-4011-A2F7-7D48CF33C85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3EAD5CB9-03C1-4205-87D0-23459D336B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A9575FF9-230E-4A4F-9B20-25D64A539E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6AAB067C-4F12-4D0B-9709-16D13E2F36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2A03FD90-7414-473D-878D-F7D52CE8CB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2A50677E-5E7A-4890-B5AF-D70B4FF6D0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17550D0E-6576-40FF-909C-37727A814D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8B51DE71-5A79-47B1-8185-55458C6938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88D7A292-F56D-4AA8-BAAA-C0966DA7C1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62702C85-578B-4BE5-BA98-859E5761B6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FEEBAB4D-43CC-4DB2-BFA5-ECA00A01BE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9A9A31-E0E5-4BD9-8BC3-62113D17502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C5371045-FB4A-4D3A-9727-6989DF00C7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C8B5DBA-E3CB-4267-9508-0906521BB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A1DE2D82-D75F-44D3-93DD-DECCE78E4F3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86D7819-E0A1-442B-B2E4-7EFC205E4B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C4C7D442-0FBE-479A-8F7E-A98DC54ED61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5AA93B98-3AD3-4D37-AA84-413EAA29EE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6EA4D34C-989A-4558-8A16-F457DAA2515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5BD76841-38BE-49AD-8EDD-9F49B3182AE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DD29B219-E28F-4D7A-93B5-C4A3C9836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F43B4441-09FC-4F90-A855-A15B428CE0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9B69F16D-ADF1-4D14-A357-CCE38A1E78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2C710799-6ADD-4D7D-AE14-F163AA934B6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FDD8198A-3F10-4627-BBCE-FC3D7AB9403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9B8E5525-861F-46A6-9E30-F0D83FDB1F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8169FB56-5A40-4AD8-9D9E-40FB1BD716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9E9DF53E-5646-4736-A952-5D7A1F7A4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9F7F8162-E673-4030-BD55-8242548D3C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73C4763A-B7AD-45CC-8BC9-15F669E94D2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14D72E0C-4AB2-43C7-9EC5-CF87432122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B85373AB-6D74-4324-88B1-E3DB268C0D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2FB9CD58-ADB3-409D-B497-FD547F164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AD430382-1B56-4C0F-AF62-D01460FFF52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1BA8C9E1-47F2-45DF-A590-4201E5F90E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7336F834-AD75-48E6-BC34-4C9C1D92C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75D7E5B2-2DB4-4BBA-97C7-2D0E3360B9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496617F2-AF2F-4160-A256-336B361E40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06CDFD7-D02C-40ED-ADB4-36BB04CA5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937A9AEA-6D75-459D-82C2-0D957624D2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86456B73-10CF-4AC8-876B-79175B1A3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94BD3AF4-A97F-4596-BA44-A79F83D64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C2516FDB-5B7A-41AE-A76E-8A5D245B34D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BFF6F48A-BD0F-4CA0-B786-12BDCA0E54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8A0F32CD-7A90-4657-9236-0B9E58D83D8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89A69ED8-0795-4D0A-9302-8A1600EC3D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3BB25DAA-AC2F-4A54-8EB5-A986BC000D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3901F217-09BF-49DB-9913-BC633D97D74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8514BEF4-B2F5-42FB-BAC1-65628B8DD7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AB9DB1B2-9D7C-4594-B4FF-1594CC6F9F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623C0867-03DB-4E47-8951-21E9B47674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9B3C6F43-9890-4F7A-84FE-ADA43F5A43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30216C38-9CAD-4081-AAD8-5EFC563969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70185FFB-E233-4C03-AE0E-286920E2A24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6F627BC4-D65C-43BE-9052-FB6337B382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712FAB1A-0658-4BB5-9242-E93FF11431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5DCB4949-D89D-4FB1-B238-B5B1419589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BEBA4C63-88C0-4E70-8E22-F267C69902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362C36A3-541A-44C3-AC2F-D3B380A5852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270BDFEC-4CD4-483B-BAD8-FE6F127F1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20FC8A55-53DF-4188-8D42-CE5FF86302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A3ECDE54-7D6B-4E25-9D2C-31B7B01CAAE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C701F7C9-A1F5-45A6-9B76-5A5303EC89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BA6F62E6-BE19-4765-9F39-CBBB2A87EA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12FA5DFD-AD63-4914-98BF-B4DD64E9A65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74906026-E982-4E8F-9229-BC9706A0986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14331DD5-0439-484B-966A-06B710CFF77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3ADED18D-74B0-4059-91B3-C92D429372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B829508D-827F-4BEE-BB6F-530C363987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BEC3099-4FD3-48FD-A1D9-C258463B32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C09B04B5-B37C-4884-940E-8DE9E49C6F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BE4014C6-4F7B-4E6D-AF7E-8E0A485FFC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1B2A0FFF-3D6B-4567-B9BD-F651BDF3E7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5628CD99-F825-4322-A9D3-6B080071D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C9387748-C3E2-48EB-9CE1-3291FA7C94A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A639E72F-5D89-44A9-86CD-0D13DF517B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66797DC5-5EE0-4643-803A-6B9B79D32E6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B924083D-BB46-4556-B223-D9CB5B02F7E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B7DAF3DF-96B1-460B-A5CF-31C4F7CA14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BB31372A-ECA3-495C-B154-8119BA8A5CB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A0072AEB-D605-4FE5-BF4B-6D6E138536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277A3FA0-CA83-44E3-8056-DB7FAFAC1F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CFDC0432-38D6-4854-B6B5-019F9DCADF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A6922990-5ABD-442E-B201-EF9C6C298DF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E1982D69-B6DD-43D1-B113-8D95B2F0F3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A2EB21B2-4184-4536-9E03-F8BD0FD8D0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F91A591B-9A2A-481B-AE4F-D5818B5C7C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2D4E087F-FBDF-4078-B901-48C718A6BC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809F9A2F-8C2F-49FE-AF26-BF4CA776A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E008FD63-D1EB-4D8E-A80E-48A792919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34BCE668-336C-4534-B8B4-0BB3C7D782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762FC741-B034-4C11-ADD9-D5E3FDEDE3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DFC2177D-5A0F-4FDE-92E1-2DB07DBBB2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C24FA19A-3355-4E5F-AE90-9AF3B898C72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E3908598-879D-4094-A422-32E0A1BD7D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D9F3AEE5-B96D-44C7-B58F-DB22F08346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8464BB9F-2DEB-4D16-875C-3E4377CD05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750FECF3-B0BD-47F7-995E-403D8B1334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37A4CE9-B628-477C-91A7-13BF8E5816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456C2AF9-4723-40C6-A6A9-FD4BF2FE857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7228A5D-6825-4931-8BC0-4B4AEB3963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740E8768-BF5C-433F-827F-3AC00FD5E5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D71ED006-6DBB-4BCA-A355-F8D646137E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6DD18248-6800-4256-9D62-F8905D201A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535462DA-2237-4931-8D60-1079AF21990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6315AD97-1230-43CE-867D-5D3EF26281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8" name="Line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R140"/>
  <sheetViews>
    <sheetView view="pageBreakPreview" topLeftCell="A17" zoomScale="70" zoomScaleNormal="85" zoomScaleSheetLayoutView="70" workbookViewId="0">
      <selection activeCell="V30" sqref="V30"/>
    </sheetView>
  </sheetViews>
  <sheetFormatPr defaultRowHeight="15.75"/>
  <cols>
    <col min="1" max="1" width="2.75" style="38" customWidth="1"/>
    <col min="2" max="19" width="8.25" style="38" customWidth="1"/>
    <col min="20" max="21" width="7.5" style="38" customWidth="1"/>
    <col min="22" max="22" width="26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127</v>
      </c>
      <c r="C1" s="6"/>
      <c r="D1" s="6"/>
      <c r="E1" s="6"/>
      <c r="F1" s="6"/>
      <c r="G1" s="6"/>
      <c r="H1" s="6"/>
      <c r="I1" s="6"/>
      <c r="O1" s="87" t="s">
        <v>24</v>
      </c>
      <c r="P1" s="91">
        <v>2</v>
      </c>
      <c r="Q1" s="88" t="s">
        <v>25</v>
      </c>
      <c r="S1" s="92" t="s">
        <v>68</v>
      </c>
      <c r="T1" s="46">
        <v>1</v>
      </c>
      <c r="U1" s="7"/>
    </row>
    <row r="2" spans="1:23" s="5" customFormat="1" ht="28.5">
      <c r="B2" s="85"/>
      <c r="C2" s="6"/>
      <c r="D2" s="6"/>
      <c r="E2" s="6"/>
      <c r="F2" s="6"/>
      <c r="G2" s="6"/>
      <c r="H2" s="6"/>
      <c r="I2" s="6"/>
      <c r="K2" s="66"/>
      <c r="L2" s="90"/>
      <c r="O2" s="84" t="s">
        <v>141</v>
      </c>
      <c r="S2" s="90"/>
      <c r="T2" s="46">
        <v>2</v>
      </c>
      <c r="U2" s="7"/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  <c r="U3" s="12"/>
    </row>
    <row r="4" spans="1:23" s="13" customFormat="1" ht="23.25" customHeight="1">
      <c r="A4" s="14"/>
      <c r="B4" s="15"/>
      <c r="C4" s="132" t="s">
        <v>91</v>
      </c>
      <c r="D4" s="16"/>
      <c r="E4" s="16"/>
      <c r="F4" s="16"/>
      <c r="G4" s="17"/>
      <c r="H4" s="227" t="s">
        <v>43</v>
      </c>
      <c r="I4" s="228"/>
      <c r="J4" s="227">
        <v>500000</v>
      </c>
      <c r="K4" s="227"/>
      <c r="L4" s="227"/>
      <c r="M4" s="227"/>
      <c r="N4" s="226" t="s">
        <v>44</v>
      </c>
      <c r="O4" s="228"/>
      <c r="P4" s="226" t="s">
        <v>78</v>
      </c>
      <c r="Q4" s="227"/>
      <c r="R4" s="227"/>
      <c r="S4" s="227"/>
      <c r="T4" s="51" t="s">
        <v>54</v>
      </c>
      <c r="V4" s="419"/>
      <c r="W4" s="419"/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226" t="s">
        <v>65</v>
      </c>
      <c r="I5" s="228"/>
      <c r="J5" s="226" t="s">
        <v>97</v>
      </c>
      <c r="K5" s="227"/>
      <c r="L5" s="227"/>
      <c r="M5" s="227"/>
      <c r="N5" s="226" t="s">
        <v>64</v>
      </c>
      <c r="O5" s="228"/>
      <c r="P5" s="226" t="s">
        <v>71</v>
      </c>
      <c r="Q5" s="227"/>
      <c r="R5" s="227"/>
      <c r="S5" s="227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101"/>
      <c r="J6" s="20"/>
      <c r="K6" s="102"/>
      <c r="L6" s="102"/>
      <c r="M6" s="102"/>
      <c r="N6" s="20"/>
      <c r="O6" s="101"/>
      <c r="P6" s="20"/>
      <c r="Q6" s="102"/>
      <c r="R6" s="102"/>
      <c r="S6" s="102"/>
      <c r="T6" s="16"/>
    </row>
    <row r="7" spans="1:23" s="13" customFormat="1" ht="23.25" customHeight="1" thickBot="1">
      <c r="A7" s="126" t="s">
        <v>119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102"/>
      <c r="S7" s="102"/>
      <c r="T7" s="16"/>
    </row>
    <row r="8" spans="1:23" s="13" customFormat="1" ht="24.75" customHeight="1">
      <c r="A8" s="37"/>
      <c r="B8" s="244" t="s">
        <v>107</v>
      </c>
      <c r="C8" s="244"/>
      <c r="D8" s="244"/>
      <c r="E8" s="244" t="s">
        <v>108</v>
      </c>
      <c r="F8" s="244"/>
      <c r="G8" s="244"/>
      <c r="H8" s="244" t="s">
        <v>109</v>
      </c>
      <c r="I8" s="244"/>
      <c r="J8" s="244"/>
      <c r="K8" s="244" t="s">
        <v>110</v>
      </c>
      <c r="L8" s="244"/>
      <c r="M8" s="244"/>
      <c r="N8" s="20"/>
      <c r="O8" s="101"/>
      <c r="P8" s="20"/>
      <c r="R8" s="102"/>
      <c r="S8" s="102"/>
      <c r="T8" s="16"/>
    </row>
    <row r="9" spans="1:23" s="13" customFormat="1" ht="24.75" customHeight="1" thickBot="1">
      <c r="A9" s="37"/>
      <c r="B9" s="245" t="s">
        <v>128</v>
      </c>
      <c r="C9" s="245"/>
      <c r="D9" s="245"/>
      <c r="E9" s="245" t="s">
        <v>129</v>
      </c>
      <c r="F9" s="245"/>
      <c r="G9" s="245"/>
      <c r="H9" s="245" t="s">
        <v>130</v>
      </c>
      <c r="I9" s="245"/>
      <c r="J9" s="245"/>
      <c r="K9" s="245" t="s">
        <v>131</v>
      </c>
      <c r="L9" s="245"/>
      <c r="M9" s="245"/>
      <c r="N9" s="20"/>
      <c r="O9" s="101"/>
      <c r="P9" s="20"/>
      <c r="R9" s="102"/>
      <c r="S9" s="102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229" t="s">
        <v>39</v>
      </c>
      <c r="B11" s="230"/>
      <c r="C11" s="230"/>
      <c r="D11" s="231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232" t="s">
        <v>11</v>
      </c>
      <c r="C13" s="233"/>
      <c r="D13" s="233"/>
      <c r="E13" s="233"/>
      <c r="F13" s="234" t="s">
        <v>57</v>
      </c>
      <c r="G13" s="235"/>
      <c r="H13" s="236" t="s">
        <v>33</v>
      </c>
      <c r="I13" s="237"/>
      <c r="J13" s="236" t="s">
        <v>34</v>
      </c>
      <c r="K13" s="237"/>
      <c r="L13" s="236" t="s">
        <v>35</v>
      </c>
      <c r="M13" s="237"/>
      <c r="N13" s="238" t="s">
        <v>36</v>
      </c>
      <c r="O13" s="239"/>
      <c r="P13" s="240" t="s">
        <v>123</v>
      </c>
      <c r="Q13" s="241"/>
      <c r="R13" s="242" t="s">
        <v>58</v>
      </c>
      <c r="S13" s="243"/>
      <c r="T13" s="24"/>
      <c r="U13" s="24"/>
      <c r="V13" s="24"/>
      <c r="W13" s="24"/>
    </row>
    <row r="14" spans="1:23" s="13" customFormat="1" ht="25.5" customHeight="1">
      <c r="A14" s="25"/>
      <c r="B14" s="187" t="s">
        <v>63</v>
      </c>
      <c r="C14" s="188"/>
      <c r="D14" s="188"/>
      <c r="E14" s="188"/>
      <c r="F14" s="207" t="s">
        <v>103</v>
      </c>
      <c r="G14" s="162"/>
      <c r="H14" s="208">
        <v>50000</v>
      </c>
      <c r="I14" s="209"/>
      <c r="J14" s="214">
        <v>25500</v>
      </c>
      <c r="K14" s="215"/>
      <c r="L14" s="214">
        <v>7700</v>
      </c>
      <c r="M14" s="215"/>
      <c r="N14" s="216">
        <f>+J14+L14</f>
        <v>33200</v>
      </c>
      <c r="O14" s="216"/>
      <c r="P14" s="217">
        <f>H14-N14-N15-N16</f>
        <v>5500</v>
      </c>
      <c r="Q14" s="218"/>
      <c r="R14" s="198" t="s">
        <v>59</v>
      </c>
      <c r="S14" s="199"/>
      <c r="T14" s="24"/>
      <c r="U14" s="24"/>
      <c r="V14" s="24"/>
      <c r="W14" s="24"/>
    </row>
    <row r="15" spans="1:23" s="13" customFormat="1" ht="25.5" customHeight="1">
      <c r="A15" s="25"/>
      <c r="B15" s="189"/>
      <c r="C15" s="190"/>
      <c r="D15" s="190"/>
      <c r="E15" s="190"/>
      <c r="F15" s="200" t="s">
        <v>55</v>
      </c>
      <c r="G15" s="201"/>
      <c r="H15" s="210"/>
      <c r="I15" s="211"/>
      <c r="J15" s="202">
        <v>5500</v>
      </c>
      <c r="K15" s="203"/>
      <c r="L15" s="202">
        <v>0</v>
      </c>
      <c r="M15" s="203"/>
      <c r="N15" s="204">
        <f t="shared" ref="N15" si="0">+J15+L15</f>
        <v>5500</v>
      </c>
      <c r="O15" s="204"/>
      <c r="P15" s="219"/>
      <c r="Q15" s="220"/>
      <c r="R15" s="205" t="s">
        <v>60</v>
      </c>
      <c r="S15" s="206"/>
      <c r="T15" s="24"/>
      <c r="U15" s="24"/>
      <c r="V15" s="24"/>
      <c r="W15" s="24"/>
    </row>
    <row r="16" spans="1:23" s="13" customFormat="1" ht="25.5" customHeight="1" thickBot="1">
      <c r="A16" s="25"/>
      <c r="B16" s="191"/>
      <c r="C16" s="192"/>
      <c r="D16" s="192"/>
      <c r="E16" s="192"/>
      <c r="F16" s="222" t="s">
        <v>56</v>
      </c>
      <c r="G16" s="223"/>
      <c r="H16" s="212"/>
      <c r="I16" s="213"/>
      <c r="J16" s="224">
        <v>0</v>
      </c>
      <c r="K16" s="225"/>
      <c r="L16" s="224">
        <v>5800</v>
      </c>
      <c r="M16" s="225"/>
      <c r="N16" s="193">
        <f>+J16+L16</f>
        <v>5800</v>
      </c>
      <c r="O16" s="193"/>
      <c r="P16" s="195"/>
      <c r="Q16" s="221"/>
      <c r="R16" s="246" t="s">
        <v>61</v>
      </c>
      <c r="S16" s="247"/>
      <c r="T16" s="24"/>
      <c r="U16" s="24"/>
      <c r="V16" s="24"/>
      <c r="W16" s="24"/>
    </row>
    <row r="17" spans="1:26" s="13" customFormat="1" ht="25.5" customHeight="1" thickBot="1">
      <c r="A17" s="25"/>
      <c r="B17" s="248" t="s">
        <v>92</v>
      </c>
      <c r="C17" s="249"/>
      <c r="D17" s="249"/>
      <c r="E17" s="249"/>
      <c r="F17" s="250" t="s">
        <v>29</v>
      </c>
      <c r="G17" s="251"/>
      <c r="H17" s="212">
        <v>0</v>
      </c>
      <c r="I17" s="213"/>
      <c r="J17" s="212">
        <v>0</v>
      </c>
      <c r="K17" s="213"/>
      <c r="L17" s="212">
        <v>3360</v>
      </c>
      <c r="M17" s="213"/>
      <c r="N17" s="193">
        <f>+J17+L17</f>
        <v>3360</v>
      </c>
      <c r="O17" s="193"/>
      <c r="P17" s="194">
        <f>+H17-N17</f>
        <v>-3360</v>
      </c>
      <c r="Q17" s="195"/>
      <c r="R17" s="196" t="s">
        <v>59</v>
      </c>
      <c r="S17" s="197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103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103" t="s">
        <v>111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229" t="s">
        <v>40</v>
      </c>
      <c r="B20" s="230"/>
      <c r="C20" s="231"/>
      <c r="D20" s="93" t="s">
        <v>102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101</v>
      </c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252" t="s">
        <v>13</v>
      </c>
      <c r="C24" s="111" t="s">
        <v>6</v>
      </c>
      <c r="D24" s="160" t="s">
        <v>7</v>
      </c>
      <c r="E24" s="162"/>
      <c r="F24" s="255" t="s">
        <v>8</v>
      </c>
      <c r="G24" s="256"/>
      <c r="H24" s="160" t="s">
        <v>9</v>
      </c>
      <c r="I24" s="162"/>
      <c r="J24" s="160" t="s">
        <v>10</v>
      </c>
      <c r="K24" s="162"/>
      <c r="L24" s="160" t="s">
        <v>18</v>
      </c>
      <c r="M24" s="162"/>
      <c r="N24" s="160" t="s">
        <v>19</v>
      </c>
      <c r="O24" s="162"/>
      <c r="P24" s="160" t="s">
        <v>30</v>
      </c>
      <c r="Q24" s="162"/>
      <c r="R24" s="255" t="s">
        <v>83</v>
      </c>
      <c r="S24" s="257"/>
      <c r="T24" s="260"/>
      <c r="U24" s="260"/>
      <c r="W24" s="39"/>
      <c r="X24" s="39"/>
    </row>
    <row r="25" spans="1:26" ht="24.75" customHeight="1">
      <c r="A25" s="22"/>
      <c r="B25" s="253"/>
      <c r="C25" s="112" t="s">
        <v>2</v>
      </c>
      <c r="D25" s="261" t="s">
        <v>136</v>
      </c>
      <c r="E25" s="262"/>
      <c r="F25" s="263">
        <v>45428</v>
      </c>
      <c r="G25" s="264"/>
      <c r="H25" s="265">
        <v>45456</v>
      </c>
      <c r="I25" s="266"/>
      <c r="J25" s="265">
        <v>45470</v>
      </c>
      <c r="K25" s="266"/>
      <c r="L25" s="265">
        <v>45524</v>
      </c>
      <c r="M25" s="266"/>
      <c r="N25" s="265">
        <v>45547</v>
      </c>
      <c r="O25" s="266"/>
      <c r="P25" s="265">
        <v>45673</v>
      </c>
      <c r="Q25" s="266"/>
      <c r="R25" s="263">
        <v>45680</v>
      </c>
      <c r="S25" s="267"/>
      <c r="T25" s="268"/>
      <c r="U25" s="268"/>
      <c r="W25" s="40"/>
      <c r="X25" s="40"/>
    </row>
    <row r="26" spans="1:26" ht="24.75" customHeight="1">
      <c r="A26" s="22"/>
      <c r="B26" s="253"/>
      <c r="C26" s="112" t="s">
        <v>14</v>
      </c>
      <c r="D26" s="163" t="s">
        <v>137</v>
      </c>
      <c r="E26" s="165"/>
      <c r="F26" s="258" t="s">
        <v>77</v>
      </c>
      <c r="G26" s="258"/>
      <c r="H26" s="258" t="s">
        <v>142</v>
      </c>
      <c r="I26" s="258"/>
      <c r="J26" s="258" t="s">
        <v>3</v>
      </c>
      <c r="K26" s="258"/>
      <c r="L26" s="163" t="s">
        <v>3</v>
      </c>
      <c r="M26" s="165"/>
      <c r="N26" s="275" t="s">
        <v>106</v>
      </c>
      <c r="O26" s="275"/>
      <c r="P26" s="275" t="s">
        <v>106</v>
      </c>
      <c r="Q26" s="275"/>
      <c r="R26" s="258" t="s">
        <v>77</v>
      </c>
      <c r="S26" s="259"/>
      <c r="T26" s="269"/>
      <c r="U26" s="269"/>
      <c r="W26" s="41"/>
      <c r="X26" s="96"/>
      <c r="Y26" s="96"/>
      <c r="Z26" s="43"/>
    </row>
    <row r="27" spans="1:26" ht="24.75" customHeight="1" thickBot="1">
      <c r="A27" s="22"/>
      <c r="B27" s="254"/>
      <c r="C27" s="113" t="s">
        <v>4</v>
      </c>
      <c r="D27" s="270"/>
      <c r="E27" s="271"/>
      <c r="F27" s="272" t="s">
        <v>66</v>
      </c>
      <c r="G27" s="273"/>
      <c r="H27" s="272" t="s">
        <v>66</v>
      </c>
      <c r="I27" s="273"/>
      <c r="J27" s="272" t="s">
        <v>74</v>
      </c>
      <c r="K27" s="273"/>
      <c r="L27" s="272" t="s">
        <v>74</v>
      </c>
      <c r="M27" s="273"/>
      <c r="N27" s="270"/>
      <c r="O27" s="271"/>
      <c r="P27" s="270"/>
      <c r="Q27" s="271"/>
      <c r="R27" s="272" t="s">
        <v>66</v>
      </c>
      <c r="S27" s="274"/>
      <c r="T27" s="269"/>
      <c r="U27" s="269"/>
      <c r="W27" s="41"/>
      <c r="X27" s="44"/>
      <c r="Y27" s="44"/>
      <c r="Z27" s="43"/>
    </row>
    <row r="28" spans="1:26" s="46" customFormat="1" ht="24.75" customHeight="1">
      <c r="A28" s="45"/>
      <c r="B28" s="288" t="s">
        <v>72</v>
      </c>
      <c r="C28" s="289"/>
      <c r="D28" s="290"/>
      <c r="E28" s="291"/>
      <c r="F28" s="292">
        <v>300</v>
      </c>
      <c r="G28" s="293"/>
      <c r="H28" s="292">
        <v>300</v>
      </c>
      <c r="I28" s="293"/>
      <c r="J28" s="292">
        <v>5500</v>
      </c>
      <c r="K28" s="293"/>
      <c r="L28" s="292">
        <v>5500</v>
      </c>
      <c r="M28" s="293"/>
      <c r="N28" s="294"/>
      <c r="O28" s="295"/>
      <c r="P28" s="294"/>
      <c r="Q28" s="295"/>
      <c r="R28" s="296">
        <v>300</v>
      </c>
      <c r="S28" s="297"/>
      <c r="T28" s="276"/>
      <c r="U28" s="277"/>
      <c r="W28" s="47"/>
      <c r="X28" s="97"/>
      <c r="Y28" s="97"/>
      <c r="Z28" s="47"/>
    </row>
    <row r="29" spans="1:26" s="46" customFormat="1" ht="24.75" customHeight="1">
      <c r="A29" s="45"/>
      <c r="B29" s="278" t="s">
        <v>73</v>
      </c>
      <c r="C29" s="279"/>
      <c r="D29" s="280"/>
      <c r="E29" s="281"/>
      <c r="F29" s="282">
        <v>0</v>
      </c>
      <c r="G29" s="283"/>
      <c r="H29" s="282">
        <v>0</v>
      </c>
      <c r="I29" s="283"/>
      <c r="J29" s="282">
        <v>1300</v>
      </c>
      <c r="K29" s="283"/>
      <c r="L29" s="282">
        <v>1300</v>
      </c>
      <c r="M29" s="283"/>
      <c r="N29" s="284"/>
      <c r="O29" s="285"/>
      <c r="P29" s="284"/>
      <c r="Q29" s="285"/>
      <c r="R29" s="286">
        <v>0</v>
      </c>
      <c r="S29" s="287"/>
      <c r="T29" s="276"/>
      <c r="U29" s="277"/>
      <c r="W29" s="47"/>
      <c r="X29" s="97"/>
      <c r="Y29" s="97"/>
      <c r="Z29" s="47"/>
    </row>
    <row r="30" spans="1:26" s="46" customFormat="1" ht="24.75" customHeight="1">
      <c r="A30" s="45"/>
      <c r="B30" s="278"/>
      <c r="C30" s="279"/>
      <c r="D30" s="280"/>
      <c r="E30" s="281"/>
      <c r="F30" s="298"/>
      <c r="G30" s="299"/>
      <c r="H30" s="298"/>
      <c r="I30" s="299"/>
      <c r="J30" s="298"/>
      <c r="K30" s="299"/>
      <c r="L30" s="298"/>
      <c r="M30" s="299"/>
      <c r="N30" s="300"/>
      <c r="O30" s="301"/>
      <c r="P30" s="300"/>
      <c r="Q30" s="301"/>
      <c r="R30" s="286"/>
      <c r="S30" s="287"/>
      <c r="T30" s="276"/>
      <c r="U30" s="277"/>
      <c r="W30" s="47"/>
      <c r="X30" s="47"/>
      <c r="Y30" s="47"/>
      <c r="Z30" s="47"/>
    </row>
    <row r="31" spans="1:26" s="46" customFormat="1" ht="24.75" customHeight="1">
      <c r="A31" s="45"/>
      <c r="B31" s="278"/>
      <c r="C31" s="279"/>
      <c r="D31" s="280"/>
      <c r="E31" s="281"/>
      <c r="F31" s="298"/>
      <c r="G31" s="299"/>
      <c r="H31" s="298"/>
      <c r="I31" s="299"/>
      <c r="J31" s="298"/>
      <c r="K31" s="299"/>
      <c r="L31" s="298"/>
      <c r="M31" s="299"/>
      <c r="N31" s="300"/>
      <c r="O31" s="301"/>
      <c r="P31" s="300"/>
      <c r="Q31" s="301"/>
      <c r="R31" s="286"/>
      <c r="S31" s="287"/>
      <c r="T31" s="276"/>
      <c r="U31" s="277"/>
      <c r="W31" s="47"/>
      <c r="X31" s="47"/>
      <c r="Y31" s="47"/>
      <c r="Z31" s="47"/>
    </row>
    <row r="32" spans="1:26" s="46" customFormat="1" ht="24.75" customHeight="1">
      <c r="A32" s="45"/>
      <c r="B32" s="278"/>
      <c r="C32" s="279"/>
      <c r="D32" s="312"/>
      <c r="E32" s="313"/>
      <c r="F32" s="298"/>
      <c r="G32" s="299"/>
      <c r="H32" s="298"/>
      <c r="I32" s="299"/>
      <c r="J32" s="298"/>
      <c r="K32" s="299"/>
      <c r="L32" s="298"/>
      <c r="M32" s="299"/>
      <c r="N32" s="300"/>
      <c r="O32" s="301"/>
      <c r="P32" s="300"/>
      <c r="Q32" s="301"/>
      <c r="R32" s="286"/>
      <c r="S32" s="287"/>
      <c r="T32" s="276"/>
      <c r="U32" s="277"/>
    </row>
    <row r="33" spans="1:23" s="46" customFormat="1" ht="24.75" customHeight="1" thickBot="1">
      <c r="A33" s="45"/>
      <c r="B33" s="302"/>
      <c r="C33" s="303"/>
      <c r="D33" s="304"/>
      <c r="E33" s="305"/>
      <c r="F33" s="306"/>
      <c r="G33" s="307"/>
      <c r="H33" s="306"/>
      <c r="I33" s="307"/>
      <c r="J33" s="306"/>
      <c r="K33" s="307"/>
      <c r="L33" s="306"/>
      <c r="M33" s="307"/>
      <c r="N33" s="308"/>
      <c r="O33" s="309"/>
      <c r="P33" s="308"/>
      <c r="Q33" s="309"/>
      <c r="R33" s="310"/>
      <c r="S33" s="311"/>
      <c r="T33" s="276"/>
      <c r="U33" s="277"/>
    </row>
    <row r="34" spans="1:23" s="46" customFormat="1" ht="24.75" customHeight="1" thickTop="1" thickBot="1">
      <c r="A34" s="45"/>
      <c r="B34" s="474" t="s">
        <v>0</v>
      </c>
      <c r="C34" s="475"/>
      <c r="D34" s="424"/>
      <c r="E34" s="425"/>
      <c r="F34" s="476">
        <f t="shared" ref="F34" si="1">SUM(F28:G33)</f>
        <v>300</v>
      </c>
      <c r="G34" s="477"/>
      <c r="H34" s="476">
        <f t="shared" ref="H34:J34" si="2">SUM(H28:I33)</f>
        <v>300</v>
      </c>
      <c r="I34" s="477"/>
      <c r="J34" s="476">
        <f t="shared" si="2"/>
        <v>6800</v>
      </c>
      <c r="K34" s="477"/>
      <c r="L34" s="476">
        <f>SUM(L28:M33)</f>
        <v>6800</v>
      </c>
      <c r="M34" s="477"/>
      <c r="N34" s="478"/>
      <c r="O34" s="479"/>
      <c r="P34" s="478"/>
      <c r="Q34" s="479"/>
      <c r="R34" s="420">
        <f>SUM(R28:S33)</f>
        <v>300</v>
      </c>
      <c r="S34" s="421"/>
      <c r="T34" s="423"/>
      <c r="U34" s="423"/>
    </row>
    <row r="35" spans="1:23" s="46" customFormat="1" ht="24.75" customHeight="1" thickBot="1">
      <c r="A35" s="45"/>
      <c r="B35" s="139"/>
      <c r="C35" s="139"/>
      <c r="D35" s="140"/>
      <c r="E35" s="140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37"/>
      <c r="U35" s="137"/>
    </row>
    <row r="36" spans="1:23" ht="24.75" customHeight="1" thickBot="1">
      <c r="A36" s="22"/>
      <c r="B36" s="252" t="s">
        <v>13</v>
      </c>
      <c r="C36" s="133" t="s">
        <v>6</v>
      </c>
      <c r="D36" s="160" t="s">
        <v>124</v>
      </c>
      <c r="E36" s="162"/>
      <c r="F36" s="160" t="s">
        <v>118</v>
      </c>
      <c r="G36" s="161"/>
      <c r="H36" s="161"/>
      <c r="I36" s="485"/>
      <c r="J36" s="181" t="s">
        <v>105</v>
      </c>
      <c r="K36" s="182"/>
      <c r="L36" s="134"/>
      <c r="M36" s="135"/>
      <c r="N36" s="135"/>
      <c r="O36" s="135"/>
      <c r="P36" s="135"/>
      <c r="Q36" s="135"/>
      <c r="R36" s="135"/>
      <c r="S36" s="135"/>
    </row>
    <row r="37" spans="1:23" ht="24.75" customHeight="1" thickTop="1">
      <c r="A37" s="22"/>
      <c r="B37" s="253"/>
      <c r="C37" s="138" t="s">
        <v>2</v>
      </c>
      <c r="D37" s="265">
        <v>45638</v>
      </c>
      <c r="E37" s="266"/>
      <c r="F37" s="426" t="s">
        <v>143</v>
      </c>
      <c r="G37" s="427"/>
      <c r="H37" s="426" t="s">
        <v>144</v>
      </c>
      <c r="I37" s="488"/>
      <c r="J37" s="183"/>
      <c r="K37" s="184"/>
      <c r="L37" s="117"/>
      <c r="M37" s="480" t="s">
        <v>29</v>
      </c>
      <c r="N37" s="481"/>
      <c r="O37" s="481"/>
      <c r="P37" s="481"/>
      <c r="Q37" s="481"/>
      <c r="R37" s="481"/>
      <c r="S37" s="482"/>
      <c r="T37" s="49"/>
    </row>
    <row r="38" spans="1:23" ht="24.75" customHeight="1">
      <c r="A38" s="22"/>
      <c r="B38" s="253"/>
      <c r="C38" s="138" t="s">
        <v>14</v>
      </c>
      <c r="D38" s="163" t="s">
        <v>3</v>
      </c>
      <c r="E38" s="165"/>
      <c r="F38" s="428" t="s">
        <v>79</v>
      </c>
      <c r="G38" s="429"/>
      <c r="H38" s="430" t="s">
        <v>78</v>
      </c>
      <c r="I38" s="429"/>
      <c r="J38" s="183"/>
      <c r="K38" s="184"/>
      <c r="L38" s="117"/>
      <c r="M38" s="483" t="s">
        <v>93</v>
      </c>
      <c r="N38" s="428"/>
      <c r="O38" s="428"/>
      <c r="P38" s="428"/>
      <c r="Q38" s="428"/>
      <c r="R38" s="428"/>
      <c r="S38" s="484"/>
      <c r="T38" s="50"/>
    </row>
    <row r="39" spans="1:23" ht="24.75" customHeight="1" thickBot="1">
      <c r="A39" s="22"/>
      <c r="B39" s="254"/>
      <c r="C39" s="136" t="s">
        <v>4</v>
      </c>
      <c r="D39" s="272" t="s">
        <v>74</v>
      </c>
      <c r="E39" s="273"/>
      <c r="F39" s="356" t="s">
        <v>66</v>
      </c>
      <c r="G39" s="323"/>
      <c r="H39" s="322" t="s">
        <v>66</v>
      </c>
      <c r="I39" s="323"/>
      <c r="J39" s="486"/>
      <c r="K39" s="487"/>
      <c r="L39" s="117"/>
      <c r="M39" s="326" t="s">
        <v>31</v>
      </c>
      <c r="N39" s="223"/>
      <c r="O39" s="536" t="s">
        <v>89</v>
      </c>
      <c r="P39" s="537"/>
      <c r="Q39" s="538"/>
      <c r="R39" s="322" t="s">
        <v>21</v>
      </c>
      <c r="S39" s="489"/>
      <c r="T39" s="50"/>
    </row>
    <row r="40" spans="1:23" s="46" customFormat="1" ht="24.75" customHeight="1">
      <c r="A40" s="45"/>
      <c r="B40" s="331" t="str">
        <f t="shared" ref="B40:B45" si="3">IF(B28="","",B28)</f>
        <v>和歌山　一郎</v>
      </c>
      <c r="C40" s="332"/>
      <c r="D40" s="214">
        <v>5500</v>
      </c>
      <c r="E40" s="215"/>
      <c r="F40" s="214">
        <v>300</v>
      </c>
      <c r="G40" s="215"/>
      <c r="H40" s="214">
        <v>0</v>
      </c>
      <c r="I40" s="215"/>
      <c r="J40" s="324">
        <f t="shared" ref="J40:J46" si="4">SUM(D28:S28)+SUM(D40:I40)</f>
        <v>17700</v>
      </c>
      <c r="K40" s="325"/>
      <c r="L40" s="118"/>
      <c r="M40" s="327" t="str">
        <f t="shared" ref="M40:M45" si="5">B28</f>
        <v>和歌山　一郎</v>
      </c>
      <c r="N40" s="328"/>
      <c r="O40" s="341" t="s">
        <v>140</v>
      </c>
      <c r="P40" s="539"/>
      <c r="Q40" s="540"/>
      <c r="R40" s="214">
        <v>1680</v>
      </c>
      <c r="S40" s="531"/>
      <c r="T40" s="46" t="s">
        <v>132</v>
      </c>
    </row>
    <row r="41" spans="1:23" s="46" customFormat="1" ht="24.75" customHeight="1">
      <c r="A41" s="45"/>
      <c r="B41" s="329" t="str">
        <f t="shared" si="3"/>
        <v>田辺　春子</v>
      </c>
      <c r="C41" s="330"/>
      <c r="D41" s="202">
        <v>1300</v>
      </c>
      <c r="E41" s="203"/>
      <c r="F41" s="202">
        <v>0</v>
      </c>
      <c r="G41" s="203"/>
      <c r="H41" s="202">
        <v>0</v>
      </c>
      <c r="I41" s="203"/>
      <c r="J41" s="320">
        <f t="shared" si="4"/>
        <v>3900</v>
      </c>
      <c r="K41" s="321"/>
      <c r="L41" s="118"/>
      <c r="M41" s="490" t="str">
        <f t="shared" si="5"/>
        <v>田辺　春子</v>
      </c>
      <c r="N41" s="491"/>
      <c r="O41" s="541" t="s">
        <v>140</v>
      </c>
      <c r="P41" s="542"/>
      <c r="Q41" s="543"/>
      <c r="R41" s="202">
        <v>1680</v>
      </c>
      <c r="S41" s="532"/>
      <c r="T41" s="46" t="s">
        <v>139</v>
      </c>
    </row>
    <row r="42" spans="1:23" s="46" customFormat="1" ht="24.75" customHeight="1">
      <c r="A42" s="45"/>
      <c r="B42" s="371" t="str">
        <f t="shared" si="3"/>
        <v/>
      </c>
      <c r="C42" s="372"/>
      <c r="D42" s="202"/>
      <c r="E42" s="203"/>
      <c r="F42" s="202"/>
      <c r="G42" s="203"/>
      <c r="H42" s="202"/>
      <c r="I42" s="203"/>
      <c r="J42" s="320">
        <f t="shared" si="4"/>
        <v>0</v>
      </c>
      <c r="K42" s="321"/>
      <c r="L42" s="118"/>
      <c r="M42" s="490">
        <f t="shared" si="5"/>
        <v>0</v>
      </c>
      <c r="N42" s="491"/>
      <c r="O42" s="541"/>
      <c r="P42" s="542"/>
      <c r="Q42" s="543"/>
      <c r="R42" s="202"/>
      <c r="S42" s="532"/>
      <c r="T42" s="46" t="s">
        <v>140</v>
      </c>
    </row>
    <row r="43" spans="1:23" s="46" customFormat="1" ht="24.75" customHeight="1">
      <c r="A43" s="45"/>
      <c r="B43" s="329" t="str">
        <f t="shared" si="3"/>
        <v/>
      </c>
      <c r="C43" s="330"/>
      <c r="D43" s="202"/>
      <c r="E43" s="203"/>
      <c r="F43" s="202"/>
      <c r="G43" s="203"/>
      <c r="H43" s="202"/>
      <c r="I43" s="203"/>
      <c r="J43" s="320">
        <f t="shared" si="4"/>
        <v>0</v>
      </c>
      <c r="K43" s="321"/>
      <c r="L43" s="118"/>
      <c r="M43" s="490">
        <f t="shared" si="5"/>
        <v>0</v>
      </c>
      <c r="N43" s="491"/>
      <c r="O43" s="541"/>
      <c r="P43" s="542"/>
      <c r="Q43" s="543"/>
      <c r="R43" s="202"/>
      <c r="S43" s="532"/>
    </row>
    <row r="44" spans="1:23" s="46" customFormat="1" ht="24.75" customHeight="1">
      <c r="A44" s="45"/>
      <c r="B44" s="371" t="str">
        <f t="shared" si="3"/>
        <v/>
      </c>
      <c r="C44" s="372"/>
      <c r="D44" s="202"/>
      <c r="E44" s="203"/>
      <c r="F44" s="202"/>
      <c r="G44" s="203"/>
      <c r="H44" s="202"/>
      <c r="I44" s="203"/>
      <c r="J44" s="320">
        <f t="shared" si="4"/>
        <v>0</v>
      </c>
      <c r="K44" s="321"/>
      <c r="L44" s="118"/>
      <c r="M44" s="490">
        <f t="shared" si="5"/>
        <v>0</v>
      </c>
      <c r="N44" s="491"/>
      <c r="O44" s="541"/>
      <c r="P44" s="542"/>
      <c r="Q44" s="543"/>
      <c r="R44" s="202"/>
      <c r="S44" s="532"/>
    </row>
    <row r="45" spans="1:23" s="46" customFormat="1" ht="24.75" customHeight="1" thickBot="1">
      <c r="A45" s="45"/>
      <c r="B45" s="316" t="str">
        <f t="shared" si="3"/>
        <v/>
      </c>
      <c r="C45" s="317"/>
      <c r="D45" s="318"/>
      <c r="E45" s="319"/>
      <c r="F45" s="318"/>
      <c r="G45" s="319"/>
      <c r="H45" s="318"/>
      <c r="I45" s="319"/>
      <c r="J45" s="320">
        <f t="shared" si="4"/>
        <v>0</v>
      </c>
      <c r="K45" s="321"/>
      <c r="L45" s="118"/>
      <c r="M45" s="492">
        <f t="shared" si="5"/>
        <v>0</v>
      </c>
      <c r="N45" s="493"/>
      <c r="O45" s="544"/>
      <c r="P45" s="545"/>
      <c r="Q45" s="546"/>
      <c r="R45" s="318"/>
      <c r="S45" s="533"/>
    </row>
    <row r="46" spans="1:23" s="46" customFormat="1" ht="24.75" customHeight="1" thickTop="1" thickBot="1">
      <c r="A46" s="45"/>
      <c r="B46" s="357" t="s">
        <v>0</v>
      </c>
      <c r="C46" s="358"/>
      <c r="D46" s="359">
        <f>SUM(D40:E45)</f>
        <v>6800</v>
      </c>
      <c r="E46" s="360"/>
      <c r="F46" s="359">
        <f>SUM(F40:G45)</f>
        <v>300</v>
      </c>
      <c r="G46" s="360"/>
      <c r="H46" s="359">
        <f>SUM(H40:I45)</f>
        <v>0</v>
      </c>
      <c r="I46" s="360"/>
      <c r="J46" s="361">
        <f t="shared" si="4"/>
        <v>21600</v>
      </c>
      <c r="K46" s="362"/>
      <c r="L46" s="118"/>
      <c r="M46" s="494" t="s">
        <v>38</v>
      </c>
      <c r="N46" s="495"/>
      <c r="O46" s="547"/>
      <c r="P46" s="548"/>
      <c r="Q46" s="549"/>
      <c r="R46" s="534">
        <f>SUM(R40:S45)</f>
        <v>3360</v>
      </c>
      <c r="S46" s="535"/>
    </row>
    <row r="47" spans="1:23" ht="24.7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53"/>
      <c r="M47" s="89"/>
      <c r="N47" s="89"/>
      <c r="O47" s="89"/>
      <c r="P47" s="89"/>
      <c r="Q47" s="89"/>
      <c r="R47" s="53"/>
      <c r="S47" s="53"/>
      <c r="T47" s="53"/>
      <c r="U47" s="53"/>
      <c r="V47" s="53"/>
      <c r="W47" s="36"/>
    </row>
    <row r="48" spans="1:23" s="37" customFormat="1" ht="24.75" customHeight="1" thickBot="1">
      <c r="A48" s="35"/>
      <c r="B48" s="370" t="s">
        <v>31</v>
      </c>
      <c r="C48" s="347"/>
      <c r="D48" s="346" t="s">
        <v>6</v>
      </c>
      <c r="E48" s="241"/>
      <c r="F48" s="347"/>
      <c r="G48" s="241" t="s">
        <v>2</v>
      </c>
      <c r="H48" s="347"/>
      <c r="I48" s="348" t="s">
        <v>20</v>
      </c>
      <c r="J48" s="349"/>
      <c r="K48" s="348" t="s">
        <v>32</v>
      </c>
      <c r="L48" s="350"/>
      <c r="M48" s="35">
        <v>2</v>
      </c>
      <c r="N48" s="35" t="s">
        <v>133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4.75" customHeight="1" thickBot="1">
      <c r="A49" s="56"/>
      <c r="B49" s="386" t="str">
        <f>IF(B28="","",B28)</f>
        <v>和歌山　一郎</v>
      </c>
      <c r="C49" s="387"/>
      <c r="D49" s="335" t="s">
        <v>67</v>
      </c>
      <c r="E49" s="336"/>
      <c r="F49" s="337"/>
      <c r="G49" s="338" t="s">
        <v>138</v>
      </c>
      <c r="H49" s="339"/>
      <c r="I49" s="340" t="s">
        <v>80</v>
      </c>
      <c r="J49" s="341"/>
      <c r="K49" s="342">
        <v>300</v>
      </c>
      <c r="L49" s="343"/>
      <c r="M49" s="22"/>
      <c r="N49" s="370" t="s">
        <v>17</v>
      </c>
      <c r="O49" s="347"/>
      <c r="P49" s="346" t="s">
        <v>5</v>
      </c>
      <c r="Q49" s="241"/>
      <c r="R49" s="344" t="s">
        <v>15</v>
      </c>
      <c r="S49" s="345"/>
    </row>
    <row r="50" spans="1:252" s="58" customFormat="1" ht="24.75" customHeight="1" thickBot="1">
      <c r="A50" s="53" t="s">
        <v>16</v>
      </c>
      <c r="B50" s="388" t="str">
        <f t="shared" ref="B50:B60" si="6">IF(B39="","",B39)</f>
        <v/>
      </c>
      <c r="C50" s="389"/>
      <c r="D50" s="355" t="s">
        <v>125</v>
      </c>
      <c r="E50" s="363"/>
      <c r="F50" s="178"/>
      <c r="G50" s="364">
        <v>45502</v>
      </c>
      <c r="H50" s="365"/>
      <c r="I50" s="460" t="s">
        <v>3</v>
      </c>
      <c r="J50" s="461"/>
      <c r="K50" s="464">
        <v>5500</v>
      </c>
      <c r="L50" s="465"/>
      <c r="M50" s="22"/>
      <c r="N50" s="351" t="s">
        <v>100</v>
      </c>
      <c r="O50" s="352"/>
      <c r="P50" s="431" t="s">
        <v>106</v>
      </c>
      <c r="Q50" s="432"/>
      <c r="R50" s="433"/>
      <c r="S50" s="434"/>
      <c r="IP50" s="58" t="e">
        <v>#REF!</v>
      </c>
    </row>
    <row r="51" spans="1:252" s="58" customFormat="1" ht="24.75" customHeight="1">
      <c r="A51" s="53" t="s">
        <v>16</v>
      </c>
      <c r="B51" s="386" t="str">
        <f>IF(B29="","",B29)</f>
        <v>田辺　春子</v>
      </c>
      <c r="C51" s="387"/>
      <c r="D51" s="335" t="s">
        <v>67</v>
      </c>
      <c r="E51" s="336"/>
      <c r="F51" s="337"/>
      <c r="G51" s="338" t="s">
        <v>138</v>
      </c>
      <c r="H51" s="339"/>
      <c r="I51" s="340" t="s">
        <v>80</v>
      </c>
      <c r="J51" s="341"/>
      <c r="K51" s="342">
        <v>0</v>
      </c>
      <c r="L51" s="343"/>
      <c r="M51" s="22"/>
      <c r="N51" s="59"/>
      <c r="O51" s="22"/>
      <c r="P51" s="60"/>
      <c r="Q51" s="60"/>
      <c r="R51" s="106"/>
      <c r="S51" s="106"/>
      <c r="IP51" s="58" t="e">
        <v>#REF!</v>
      </c>
    </row>
    <row r="52" spans="1:252" s="58" customFormat="1" ht="24.75" customHeight="1" thickBot="1">
      <c r="A52" s="53" t="s">
        <v>16</v>
      </c>
      <c r="B52" s="388" t="str">
        <f t="shared" si="6"/>
        <v>田辺　春子</v>
      </c>
      <c r="C52" s="389"/>
      <c r="D52" s="355" t="s">
        <v>125</v>
      </c>
      <c r="E52" s="363"/>
      <c r="F52" s="178"/>
      <c r="G52" s="364">
        <v>45502</v>
      </c>
      <c r="H52" s="365"/>
      <c r="I52" s="460" t="s">
        <v>3</v>
      </c>
      <c r="J52" s="461"/>
      <c r="K52" s="462">
        <v>5500</v>
      </c>
      <c r="L52" s="463"/>
      <c r="M52" s="35">
        <v>3</v>
      </c>
      <c r="N52" s="35" t="s">
        <v>134</v>
      </c>
      <c r="O52" s="22"/>
      <c r="P52" s="22"/>
      <c r="Q52" s="22"/>
      <c r="R52" s="45"/>
      <c r="S52" s="45"/>
      <c r="IP52" s="58" t="e">
        <v>#REF!</v>
      </c>
    </row>
    <row r="53" spans="1:252" s="58" customFormat="1" ht="24.75" customHeight="1" thickBot="1">
      <c r="A53" s="53" t="s">
        <v>16</v>
      </c>
      <c r="B53" s="386" t="str">
        <f>IF(B30="","",B30)</f>
        <v/>
      </c>
      <c r="C53" s="387"/>
      <c r="D53" s="368" t="s">
        <v>67</v>
      </c>
      <c r="E53" s="161"/>
      <c r="F53" s="162"/>
      <c r="G53" s="470"/>
      <c r="H53" s="471"/>
      <c r="I53" s="340"/>
      <c r="J53" s="341"/>
      <c r="K53" s="342"/>
      <c r="L53" s="343"/>
      <c r="M53" s="35"/>
      <c r="N53" s="370" t="s">
        <v>17</v>
      </c>
      <c r="O53" s="347"/>
      <c r="P53" s="346" t="s">
        <v>5</v>
      </c>
      <c r="Q53" s="241"/>
      <c r="R53" s="435" t="s">
        <v>15</v>
      </c>
      <c r="S53" s="436"/>
      <c r="IR53" s="58" t="e">
        <v>#REF!</v>
      </c>
    </row>
    <row r="54" spans="1:252" s="58" customFormat="1" ht="24.75" customHeight="1" thickBot="1">
      <c r="A54" s="53" t="s">
        <v>16</v>
      </c>
      <c r="B54" s="388" t="str">
        <f t="shared" si="6"/>
        <v/>
      </c>
      <c r="C54" s="389"/>
      <c r="D54" s="355" t="s">
        <v>112</v>
      </c>
      <c r="E54" s="356"/>
      <c r="F54" s="323"/>
      <c r="G54" s="333"/>
      <c r="H54" s="334"/>
      <c r="I54" s="466"/>
      <c r="J54" s="467"/>
      <c r="K54" s="468"/>
      <c r="L54" s="469"/>
      <c r="M54" s="35"/>
      <c r="N54" s="366" t="s">
        <v>99</v>
      </c>
      <c r="O54" s="367"/>
      <c r="P54" s="368" t="s">
        <v>77</v>
      </c>
      <c r="Q54" s="369"/>
      <c r="R54" s="353">
        <v>300</v>
      </c>
      <c r="S54" s="354"/>
      <c r="IR54" s="58" t="e">
        <v>#REF!</v>
      </c>
    </row>
    <row r="55" spans="1:252" s="58" customFormat="1" ht="24.75" customHeight="1" thickBot="1">
      <c r="A55" s="22"/>
      <c r="B55" s="386" t="str">
        <f>IF(B31="","",B31)</f>
        <v/>
      </c>
      <c r="C55" s="387"/>
      <c r="D55" s="368" t="s">
        <v>67</v>
      </c>
      <c r="E55" s="161"/>
      <c r="F55" s="162"/>
      <c r="G55" s="470"/>
      <c r="H55" s="471"/>
      <c r="I55" s="340"/>
      <c r="J55" s="341"/>
      <c r="K55" s="342"/>
      <c r="L55" s="343"/>
      <c r="M55" s="22"/>
      <c r="N55" s="177"/>
      <c r="O55" s="178"/>
      <c r="P55" s="179"/>
      <c r="Q55" s="180"/>
      <c r="R55" s="224"/>
      <c r="S55" s="496"/>
      <c r="IR55" s="58" t="e">
        <v>#REF!</v>
      </c>
    </row>
    <row r="56" spans="1:252" s="58" customFormat="1" ht="24.75" customHeight="1" thickBot="1">
      <c r="A56" s="53" t="s">
        <v>16</v>
      </c>
      <c r="B56" s="388" t="str">
        <f t="shared" si="6"/>
        <v/>
      </c>
      <c r="C56" s="389"/>
      <c r="D56" s="355" t="s">
        <v>112</v>
      </c>
      <c r="E56" s="356"/>
      <c r="F56" s="323"/>
      <c r="G56" s="333"/>
      <c r="H56" s="334"/>
      <c r="I56" s="466"/>
      <c r="J56" s="467"/>
      <c r="K56" s="468"/>
      <c r="L56" s="469"/>
      <c r="M56" s="22"/>
      <c r="N56" s="35"/>
      <c r="O56" s="22"/>
      <c r="P56" s="60"/>
      <c r="Q56" s="60"/>
      <c r="R56" s="45"/>
      <c r="S56" s="45"/>
      <c r="IR56" s="58" t="e">
        <v>#REF!</v>
      </c>
    </row>
    <row r="57" spans="1:252" s="58" customFormat="1" ht="24.75" customHeight="1" thickBot="1">
      <c r="A57" s="53" t="s">
        <v>16</v>
      </c>
      <c r="B57" s="386" t="str">
        <f>IF(B32="","",B32)</f>
        <v/>
      </c>
      <c r="C57" s="387"/>
      <c r="D57" s="368" t="s">
        <v>67</v>
      </c>
      <c r="E57" s="161"/>
      <c r="F57" s="162"/>
      <c r="G57" s="470"/>
      <c r="H57" s="471"/>
      <c r="I57" s="340"/>
      <c r="J57" s="341"/>
      <c r="K57" s="342"/>
      <c r="L57" s="343"/>
      <c r="M57" s="35">
        <v>4</v>
      </c>
      <c r="N57" s="35" t="s">
        <v>113</v>
      </c>
      <c r="O57" s="22"/>
      <c r="P57" s="22"/>
      <c r="Q57" s="22"/>
      <c r="R57" s="45"/>
      <c r="S57" s="45"/>
      <c r="IR57" s="58" t="e">
        <v>#REF!</v>
      </c>
    </row>
    <row r="58" spans="1:252" s="58" customFormat="1" ht="24.75" customHeight="1" thickBot="1">
      <c r="A58" s="22"/>
      <c r="B58" s="388" t="str">
        <f t="shared" si="6"/>
        <v/>
      </c>
      <c r="C58" s="389"/>
      <c r="D58" s="355" t="s">
        <v>112</v>
      </c>
      <c r="E58" s="356"/>
      <c r="F58" s="323"/>
      <c r="G58" s="333"/>
      <c r="H58" s="334"/>
      <c r="I58" s="466"/>
      <c r="J58" s="467"/>
      <c r="K58" s="468"/>
      <c r="L58" s="469"/>
      <c r="M58" s="22"/>
      <c r="N58" s="370" t="s">
        <v>17</v>
      </c>
      <c r="O58" s="347"/>
      <c r="P58" s="346" t="s">
        <v>5</v>
      </c>
      <c r="Q58" s="241"/>
      <c r="R58" s="435" t="s">
        <v>15</v>
      </c>
      <c r="S58" s="436"/>
      <c r="IR58" s="58" t="e">
        <v>#REF!</v>
      </c>
    </row>
    <row r="59" spans="1:252" s="58" customFormat="1" ht="24.75" customHeight="1">
      <c r="A59" s="53" t="s">
        <v>16</v>
      </c>
      <c r="B59" s="386" t="str">
        <f>IF(B33="","",B33)</f>
        <v/>
      </c>
      <c r="C59" s="387"/>
      <c r="D59" s="368" t="s">
        <v>67</v>
      </c>
      <c r="E59" s="161"/>
      <c r="F59" s="162"/>
      <c r="G59" s="470"/>
      <c r="H59" s="471"/>
      <c r="I59" s="340"/>
      <c r="J59" s="341"/>
      <c r="K59" s="342"/>
      <c r="L59" s="343"/>
      <c r="M59" s="35"/>
      <c r="N59" s="366" t="s">
        <v>99</v>
      </c>
      <c r="O59" s="367"/>
      <c r="P59" s="472" t="s">
        <v>106</v>
      </c>
      <c r="Q59" s="473"/>
      <c r="R59" s="314"/>
      <c r="S59" s="315"/>
      <c r="IR59" s="58" t="e">
        <v>#REF!</v>
      </c>
    </row>
    <row r="60" spans="1:252" s="58" customFormat="1" ht="24.75" customHeight="1" thickBot="1">
      <c r="A60" s="53" t="s">
        <v>16</v>
      </c>
      <c r="B60" s="388" t="str">
        <f t="shared" si="6"/>
        <v>和歌山　一郎</v>
      </c>
      <c r="C60" s="389"/>
      <c r="D60" s="504" t="s">
        <v>112</v>
      </c>
      <c r="E60" s="505"/>
      <c r="F60" s="506"/>
      <c r="G60" s="407"/>
      <c r="H60" s="408"/>
      <c r="I60" s="498"/>
      <c r="J60" s="499"/>
      <c r="K60" s="500"/>
      <c r="L60" s="501"/>
      <c r="M60" s="35"/>
      <c r="N60" s="177"/>
      <c r="O60" s="178"/>
      <c r="P60" s="179"/>
      <c r="Q60" s="180"/>
      <c r="R60" s="502"/>
      <c r="S60" s="503"/>
      <c r="IR60" s="58" t="e">
        <v>#REF!</v>
      </c>
    </row>
    <row r="61" spans="1:252" s="58" customFormat="1" ht="24.75" customHeight="1" thickTop="1" thickBot="1">
      <c r="A61" s="22"/>
      <c r="B61" s="391" t="s">
        <v>104</v>
      </c>
      <c r="C61" s="392"/>
      <c r="D61" s="392"/>
      <c r="E61" s="392"/>
      <c r="F61" s="392"/>
      <c r="G61" s="392"/>
      <c r="H61" s="392"/>
      <c r="I61" s="392"/>
      <c r="J61" s="393"/>
      <c r="K61" s="359">
        <f>SUM(K49:L60)</f>
        <v>11300</v>
      </c>
      <c r="L61" s="497"/>
      <c r="M61" s="22"/>
      <c r="N61" s="260"/>
      <c r="O61" s="260"/>
      <c r="P61" s="390"/>
      <c r="Q61" s="390"/>
      <c r="R61" s="390"/>
      <c r="S61" s="390"/>
      <c r="IR61" s="58" t="e">
        <v>#REF!</v>
      </c>
    </row>
    <row r="62" spans="1:252" ht="24.75" customHeight="1">
      <c r="A62" s="22"/>
      <c r="M62" s="22"/>
      <c r="N62" s="394" t="s">
        <v>115</v>
      </c>
      <c r="O62" s="395"/>
      <c r="P62" s="395"/>
      <c r="Q62" s="396"/>
      <c r="R62" s="400">
        <f>+J46+K61+R50+R54+R59</f>
        <v>33200</v>
      </c>
      <c r="S62" s="401"/>
      <c r="T62" s="36"/>
    </row>
    <row r="63" spans="1:252" s="58" customFormat="1" ht="24.75" customHeight="1" thickBot="1">
      <c r="B63" s="61" t="s">
        <v>98</v>
      </c>
      <c r="C63" s="97"/>
      <c r="D63" s="97"/>
      <c r="E63" s="97"/>
      <c r="F63" s="97"/>
      <c r="G63" s="97"/>
      <c r="H63" s="97"/>
      <c r="I63" s="97"/>
      <c r="J63" s="97"/>
      <c r="K63" s="63"/>
      <c r="L63" s="63"/>
      <c r="M63" s="22"/>
      <c r="N63" s="397"/>
      <c r="O63" s="398"/>
      <c r="P63" s="398"/>
      <c r="Q63" s="399"/>
      <c r="R63" s="402"/>
      <c r="S63" s="403"/>
      <c r="IR63" s="58" t="e">
        <v>#REF!</v>
      </c>
    </row>
    <row r="64" spans="1:252" s="37" customFormat="1" ht="23.1" customHeight="1" thickBot="1">
      <c r="A64" s="61"/>
      <c r="B64" s="97"/>
      <c r="C64" s="97"/>
      <c r="D64" s="97"/>
      <c r="E64" s="97"/>
      <c r="F64" s="97"/>
      <c r="G64" s="97"/>
      <c r="H64" s="97"/>
      <c r="I64" s="97"/>
      <c r="J64" s="97"/>
      <c r="K64" s="63"/>
      <c r="L64" s="63"/>
      <c r="M64" s="22"/>
      <c r="N64" s="64"/>
      <c r="O64" s="64"/>
      <c r="P64" s="64"/>
      <c r="Q64" s="64"/>
      <c r="R64" s="65"/>
      <c r="S64" s="65"/>
      <c r="T64" s="36"/>
    </row>
    <row r="65" spans="1:21" ht="29.25" thickBot="1">
      <c r="A65" s="6" t="s">
        <v>94</v>
      </c>
      <c r="B65" s="61" t="str">
        <f>+B1</f>
        <v>令和６年度初任者研修（２年次・３年次を含む。）旅費執行状況調査表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23" t="s">
        <v>24</v>
      </c>
      <c r="M65" s="124">
        <f>IF(P1="","",P1)</f>
        <v>2</v>
      </c>
      <c r="N65" s="37" t="s">
        <v>25</v>
      </c>
      <c r="O65" s="130" t="s">
        <v>141</v>
      </c>
      <c r="P65" s="61"/>
      <c r="Q65" s="61"/>
      <c r="R65" s="125"/>
      <c r="S65" s="92" t="s">
        <v>69</v>
      </c>
    </row>
    <row r="66" spans="1:21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21" ht="24" customHeight="1" thickBot="1">
      <c r="A67" s="14"/>
      <c r="B67" s="14"/>
      <c r="C67" s="126"/>
      <c r="D67" s="126"/>
      <c r="E67" s="126"/>
      <c r="F67" s="126"/>
      <c r="G67" s="126"/>
      <c r="H67" s="126"/>
      <c r="I67" s="227" t="s">
        <v>43</v>
      </c>
      <c r="J67" s="227"/>
      <c r="K67" s="375">
        <f>IF(J4="","",J4)</f>
        <v>500000</v>
      </c>
      <c r="L67" s="376"/>
      <c r="M67" s="377"/>
      <c r="N67" s="226" t="s">
        <v>44</v>
      </c>
      <c r="O67" s="226"/>
      <c r="P67" s="406" t="str">
        <f>IF(P4="","",P4)</f>
        <v>紀の国高等学校</v>
      </c>
      <c r="Q67" s="406"/>
      <c r="R67" s="406"/>
      <c r="S67" s="406"/>
      <c r="T67" s="67"/>
    </row>
    <row r="68" spans="1:21" ht="29.25" thickBot="1">
      <c r="A68" s="229" t="s">
        <v>1</v>
      </c>
      <c r="B68" s="230"/>
      <c r="C68" s="231"/>
      <c r="D68" s="34" t="s">
        <v>86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95"/>
    </row>
    <row r="69" spans="1:21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</row>
    <row r="70" spans="1:21" ht="21.95" customHeight="1">
      <c r="A70" s="70"/>
      <c r="B70" s="381" t="s">
        <v>13</v>
      </c>
      <c r="C70" s="384" t="s">
        <v>6</v>
      </c>
      <c r="D70" s="256"/>
      <c r="E70" s="160" t="s">
        <v>23</v>
      </c>
      <c r="F70" s="161"/>
      <c r="G70" s="161"/>
      <c r="H70" s="161"/>
      <c r="I70" s="161"/>
      <c r="J70" s="162"/>
      <c r="K70" s="378" t="s">
        <v>114</v>
      </c>
      <c r="L70" s="379"/>
      <c r="M70" s="379"/>
      <c r="N70" s="379"/>
      <c r="O70" s="379"/>
      <c r="P70" s="380"/>
      <c r="Q70" s="181" t="s">
        <v>0</v>
      </c>
      <c r="R70" s="182"/>
      <c r="S70" s="41"/>
    </row>
    <row r="71" spans="1:21" ht="21.95" customHeight="1">
      <c r="A71" s="70"/>
      <c r="B71" s="382"/>
      <c r="C71" s="405" t="s">
        <v>14</v>
      </c>
      <c r="D71" s="165"/>
      <c r="E71" s="163" t="s">
        <v>3</v>
      </c>
      <c r="F71" s="164"/>
      <c r="G71" s="164"/>
      <c r="H71" s="164"/>
      <c r="I71" s="164"/>
      <c r="J71" s="165"/>
      <c r="K71" s="508" t="s">
        <v>106</v>
      </c>
      <c r="L71" s="509"/>
      <c r="M71" s="509"/>
      <c r="N71" s="509"/>
      <c r="O71" s="509"/>
      <c r="P71" s="510"/>
      <c r="Q71" s="183"/>
      <c r="R71" s="184"/>
      <c r="S71" s="41"/>
    </row>
    <row r="72" spans="1:21" ht="21.95" customHeight="1" thickBot="1">
      <c r="A72" s="70"/>
      <c r="B72" s="383"/>
      <c r="C72" s="119" t="s">
        <v>2</v>
      </c>
      <c r="D72" s="120" t="s">
        <v>4</v>
      </c>
      <c r="E72" s="511">
        <v>45497</v>
      </c>
      <c r="F72" s="333"/>
      <c r="G72" s="334"/>
      <c r="H72" s="151" t="s">
        <v>74</v>
      </c>
      <c r="I72" s="152"/>
      <c r="J72" s="153"/>
      <c r="K72" s="512">
        <v>45593</v>
      </c>
      <c r="L72" s="513"/>
      <c r="M72" s="514"/>
      <c r="N72" s="413"/>
      <c r="O72" s="414"/>
      <c r="P72" s="415"/>
      <c r="Q72" s="183"/>
      <c r="R72" s="184"/>
      <c r="S72" s="41"/>
    </row>
    <row r="73" spans="1:21" ht="23.85" customHeight="1" thickBot="1">
      <c r="A73" s="70"/>
      <c r="B73" s="373" t="s">
        <v>75</v>
      </c>
      <c r="C73" s="374"/>
      <c r="D73" s="235"/>
      <c r="E73" s="515">
        <v>5500</v>
      </c>
      <c r="F73" s="516"/>
      <c r="G73" s="516"/>
      <c r="H73" s="516"/>
      <c r="I73" s="516"/>
      <c r="J73" s="517"/>
      <c r="K73" s="154">
        <v>0</v>
      </c>
      <c r="L73" s="155"/>
      <c r="M73" s="155"/>
      <c r="N73" s="155"/>
      <c r="O73" s="155"/>
      <c r="P73" s="518"/>
      <c r="Q73" s="185">
        <f>SUM(E73:P73)</f>
        <v>5500</v>
      </c>
      <c r="R73" s="186"/>
      <c r="S73" s="41"/>
    </row>
    <row r="74" spans="1:21" ht="9.9499999999999993" customHeight="1" thickBot="1">
      <c r="A74" s="70"/>
      <c r="B74" s="121"/>
      <c r="C74" s="121"/>
      <c r="D74" s="121"/>
      <c r="E74" s="122"/>
      <c r="F74" s="122"/>
      <c r="G74" s="122"/>
      <c r="H74" s="122"/>
      <c r="I74" s="122"/>
      <c r="J74" s="122"/>
      <c r="K74" s="122"/>
      <c r="L74" s="122"/>
      <c r="M74" s="122"/>
      <c r="N74" s="385"/>
      <c r="O74" s="385"/>
      <c r="P74" s="385"/>
      <c r="Q74" s="507"/>
      <c r="R74" s="507"/>
      <c r="S74" s="41"/>
    </row>
    <row r="75" spans="1:21" ht="21.95" customHeight="1">
      <c r="A75" s="70"/>
      <c r="B75" s="381" t="s">
        <v>13</v>
      </c>
      <c r="C75" s="384" t="s">
        <v>6</v>
      </c>
      <c r="D75" s="256"/>
      <c r="E75" s="160" t="s">
        <v>23</v>
      </c>
      <c r="F75" s="161"/>
      <c r="G75" s="161"/>
      <c r="H75" s="161"/>
      <c r="I75" s="161"/>
      <c r="J75" s="162"/>
      <c r="K75" s="160" t="s">
        <v>112</v>
      </c>
      <c r="L75" s="161"/>
      <c r="M75" s="161"/>
      <c r="N75" s="161"/>
      <c r="O75" s="161"/>
      <c r="P75" s="162"/>
      <c r="Q75" s="181" t="s">
        <v>0</v>
      </c>
      <c r="R75" s="182"/>
      <c r="S75" s="41"/>
    </row>
    <row r="76" spans="1:21" ht="21.95" customHeight="1">
      <c r="A76" s="70"/>
      <c r="B76" s="382"/>
      <c r="C76" s="405" t="s">
        <v>14</v>
      </c>
      <c r="D76" s="165"/>
      <c r="E76" s="163" t="s">
        <v>3</v>
      </c>
      <c r="F76" s="164"/>
      <c r="G76" s="164"/>
      <c r="H76" s="164"/>
      <c r="I76" s="164"/>
      <c r="J76" s="165"/>
      <c r="K76" s="163" t="s">
        <v>90</v>
      </c>
      <c r="L76" s="164"/>
      <c r="M76" s="164"/>
      <c r="N76" s="164"/>
      <c r="O76" s="164"/>
      <c r="P76" s="165"/>
      <c r="Q76" s="183"/>
      <c r="R76" s="184"/>
      <c r="S76" s="41"/>
    </row>
    <row r="77" spans="1:21" ht="21.95" customHeight="1" thickBot="1">
      <c r="A77" s="70"/>
      <c r="B77" s="383"/>
      <c r="C77" s="119" t="s">
        <v>2</v>
      </c>
      <c r="D77" s="120" t="s">
        <v>4</v>
      </c>
      <c r="E77" s="171" t="s">
        <v>116</v>
      </c>
      <c r="F77" s="172"/>
      <c r="G77" s="173"/>
      <c r="H77" s="151" t="s">
        <v>74</v>
      </c>
      <c r="I77" s="152"/>
      <c r="J77" s="153"/>
      <c r="K77" s="171" t="s">
        <v>85</v>
      </c>
      <c r="L77" s="172"/>
      <c r="M77" s="173"/>
      <c r="N77" s="151" t="s">
        <v>27</v>
      </c>
      <c r="O77" s="152"/>
      <c r="P77" s="153"/>
      <c r="Q77" s="183"/>
      <c r="R77" s="184"/>
      <c r="S77" s="41"/>
    </row>
    <row r="78" spans="1:21" ht="23.85" customHeight="1" thickBot="1">
      <c r="A78" s="70"/>
      <c r="B78" s="373"/>
      <c r="C78" s="374"/>
      <c r="D78" s="235"/>
      <c r="E78" s="154"/>
      <c r="F78" s="155"/>
      <c r="G78" s="155"/>
      <c r="H78" s="155"/>
      <c r="I78" s="155"/>
      <c r="J78" s="156"/>
      <c r="K78" s="157"/>
      <c r="L78" s="158"/>
      <c r="M78" s="158"/>
      <c r="N78" s="158"/>
      <c r="O78" s="158"/>
      <c r="P78" s="159"/>
      <c r="Q78" s="185">
        <v>0</v>
      </c>
      <c r="R78" s="186"/>
      <c r="S78" s="41"/>
    </row>
    <row r="79" spans="1:21" ht="9.9499999999999993" customHeight="1" thickBot="1">
      <c r="A79" s="70"/>
      <c r="B79" s="121"/>
      <c r="C79" s="121"/>
      <c r="D79" s="121"/>
      <c r="E79" s="122"/>
      <c r="F79" s="122"/>
      <c r="G79" s="122"/>
      <c r="H79" s="122"/>
      <c r="I79" s="122"/>
      <c r="J79" s="122"/>
      <c r="K79" s="122"/>
      <c r="L79" s="122"/>
      <c r="M79" s="122"/>
      <c r="N79" s="166"/>
      <c r="O79" s="166"/>
      <c r="P79" s="166"/>
      <c r="Q79" s="404"/>
      <c r="R79" s="404"/>
      <c r="S79" s="41"/>
    </row>
    <row r="80" spans="1:21" ht="21.95" customHeight="1">
      <c r="A80" s="70"/>
      <c r="B80" s="381" t="s">
        <v>13</v>
      </c>
      <c r="C80" s="384" t="s">
        <v>6</v>
      </c>
      <c r="D80" s="256"/>
      <c r="E80" s="160" t="s">
        <v>23</v>
      </c>
      <c r="F80" s="161"/>
      <c r="G80" s="161"/>
      <c r="H80" s="161"/>
      <c r="I80" s="161"/>
      <c r="J80" s="162"/>
      <c r="K80" s="160" t="s">
        <v>112</v>
      </c>
      <c r="L80" s="161"/>
      <c r="M80" s="161"/>
      <c r="N80" s="161"/>
      <c r="O80" s="161"/>
      <c r="P80" s="162"/>
      <c r="Q80" s="181" t="s">
        <v>0</v>
      </c>
      <c r="R80" s="182"/>
      <c r="S80" s="41"/>
    </row>
    <row r="81" spans="1:19" ht="21.95" customHeight="1">
      <c r="A81" s="70"/>
      <c r="B81" s="382"/>
      <c r="C81" s="405" t="s">
        <v>14</v>
      </c>
      <c r="D81" s="165"/>
      <c r="E81" s="163" t="s">
        <v>3</v>
      </c>
      <c r="F81" s="164"/>
      <c r="G81" s="164"/>
      <c r="H81" s="164"/>
      <c r="I81" s="164"/>
      <c r="J81" s="165"/>
      <c r="K81" s="163" t="s">
        <v>90</v>
      </c>
      <c r="L81" s="164"/>
      <c r="M81" s="164"/>
      <c r="N81" s="164"/>
      <c r="O81" s="164"/>
      <c r="P81" s="165"/>
      <c r="Q81" s="183"/>
      <c r="R81" s="184"/>
      <c r="S81" s="41"/>
    </row>
    <row r="82" spans="1:19" ht="21.95" customHeight="1" thickBot="1">
      <c r="A82" s="70"/>
      <c r="B82" s="383"/>
      <c r="C82" s="119" t="s">
        <v>2</v>
      </c>
      <c r="D82" s="120" t="s">
        <v>4</v>
      </c>
      <c r="E82" s="171" t="s">
        <v>116</v>
      </c>
      <c r="F82" s="172"/>
      <c r="G82" s="173"/>
      <c r="H82" s="151" t="s">
        <v>74</v>
      </c>
      <c r="I82" s="152"/>
      <c r="J82" s="153"/>
      <c r="K82" s="171" t="s">
        <v>85</v>
      </c>
      <c r="L82" s="172"/>
      <c r="M82" s="173"/>
      <c r="N82" s="151" t="s">
        <v>27</v>
      </c>
      <c r="O82" s="152"/>
      <c r="P82" s="153"/>
      <c r="Q82" s="183"/>
      <c r="R82" s="184"/>
      <c r="S82" s="41"/>
    </row>
    <row r="83" spans="1:19" ht="23.85" customHeight="1" thickBot="1">
      <c r="A83" s="70"/>
      <c r="B83" s="373"/>
      <c r="C83" s="374"/>
      <c r="D83" s="235"/>
      <c r="E83" s="154"/>
      <c r="F83" s="155"/>
      <c r="G83" s="155"/>
      <c r="H83" s="155"/>
      <c r="I83" s="155"/>
      <c r="J83" s="156"/>
      <c r="K83" s="157"/>
      <c r="L83" s="158"/>
      <c r="M83" s="158"/>
      <c r="N83" s="158"/>
      <c r="O83" s="158"/>
      <c r="P83" s="159"/>
      <c r="Q83" s="185">
        <v>0</v>
      </c>
      <c r="R83" s="186"/>
      <c r="S83" s="41"/>
    </row>
    <row r="84" spans="1:19" ht="9.9499999999999993" customHeight="1" thickBot="1">
      <c r="A84" s="70"/>
      <c r="B84" s="121"/>
      <c r="C84" s="121"/>
      <c r="D84" s="121"/>
      <c r="E84" s="122"/>
      <c r="F84" s="122"/>
      <c r="G84" s="122"/>
      <c r="H84" s="122"/>
      <c r="I84" s="122"/>
      <c r="J84" s="122"/>
      <c r="K84" s="122"/>
      <c r="L84" s="122"/>
      <c r="M84" s="122"/>
      <c r="N84" s="166"/>
      <c r="O84" s="166"/>
      <c r="P84" s="166"/>
      <c r="Q84" s="404"/>
      <c r="R84" s="404"/>
      <c r="S84" s="41"/>
    </row>
    <row r="85" spans="1:19" ht="21.95" customHeight="1">
      <c r="A85" s="70"/>
      <c r="B85" s="381" t="s">
        <v>13</v>
      </c>
      <c r="C85" s="384" t="s">
        <v>6</v>
      </c>
      <c r="D85" s="256"/>
      <c r="E85" s="160" t="s">
        <v>23</v>
      </c>
      <c r="F85" s="161"/>
      <c r="G85" s="161"/>
      <c r="H85" s="161"/>
      <c r="I85" s="161"/>
      <c r="J85" s="162"/>
      <c r="K85" s="160" t="s">
        <v>112</v>
      </c>
      <c r="L85" s="161"/>
      <c r="M85" s="161"/>
      <c r="N85" s="161"/>
      <c r="O85" s="161"/>
      <c r="P85" s="162"/>
      <c r="Q85" s="181" t="s">
        <v>0</v>
      </c>
      <c r="R85" s="182"/>
      <c r="S85" s="41"/>
    </row>
    <row r="86" spans="1:19" ht="21.95" customHeight="1">
      <c r="A86" s="70"/>
      <c r="B86" s="382"/>
      <c r="C86" s="405" t="s">
        <v>14</v>
      </c>
      <c r="D86" s="165"/>
      <c r="E86" s="163" t="s">
        <v>3</v>
      </c>
      <c r="F86" s="164"/>
      <c r="G86" s="164"/>
      <c r="H86" s="164"/>
      <c r="I86" s="164"/>
      <c r="J86" s="165"/>
      <c r="K86" s="163" t="s">
        <v>90</v>
      </c>
      <c r="L86" s="164"/>
      <c r="M86" s="164"/>
      <c r="N86" s="164"/>
      <c r="O86" s="164"/>
      <c r="P86" s="165"/>
      <c r="Q86" s="183"/>
      <c r="R86" s="184"/>
      <c r="S86" s="41"/>
    </row>
    <row r="87" spans="1:19" ht="21.95" customHeight="1" thickBot="1">
      <c r="A87" s="70"/>
      <c r="B87" s="383"/>
      <c r="C87" s="119" t="s">
        <v>2</v>
      </c>
      <c r="D87" s="120" t="s">
        <v>4</v>
      </c>
      <c r="E87" s="171" t="s">
        <v>116</v>
      </c>
      <c r="F87" s="172"/>
      <c r="G87" s="173"/>
      <c r="H87" s="151" t="s">
        <v>117</v>
      </c>
      <c r="I87" s="152"/>
      <c r="J87" s="153"/>
      <c r="K87" s="171" t="s">
        <v>85</v>
      </c>
      <c r="L87" s="172"/>
      <c r="M87" s="173"/>
      <c r="N87" s="151" t="s">
        <v>27</v>
      </c>
      <c r="O87" s="152"/>
      <c r="P87" s="153"/>
      <c r="Q87" s="183"/>
      <c r="R87" s="184"/>
      <c r="S87" s="41"/>
    </row>
    <row r="88" spans="1:19" ht="23.85" customHeight="1" thickBot="1">
      <c r="A88" s="70"/>
      <c r="B88" s="373"/>
      <c r="C88" s="374"/>
      <c r="D88" s="235"/>
      <c r="E88" s="154"/>
      <c r="F88" s="155"/>
      <c r="G88" s="155"/>
      <c r="H88" s="155"/>
      <c r="I88" s="155"/>
      <c r="J88" s="156"/>
      <c r="K88" s="157"/>
      <c r="L88" s="158"/>
      <c r="M88" s="158"/>
      <c r="N88" s="158"/>
      <c r="O88" s="158"/>
      <c r="P88" s="159"/>
      <c r="Q88" s="185">
        <v>0</v>
      </c>
      <c r="R88" s="186"/>
      <c r="S88" s="41"/>
    </row>
    <row r="89" spans="1:19" ht="9.9499999999999993" customHeight="1" thickBot="1">
      <c r="A89" s="70"/>
      <c r="B89" s="121"/>
      <c r="C89" s="121"/>
      <c r="D89" s="121"/>
      <c r="E89" s="122"/>
      <c r="F89" s="122"/>
      <c r="G89" s="122"/>
      <c r="H89" s="122"/>
      <c r="I89" s="122"/>
      <c r="J89" s="122"/>
      <c r="K89" s="122"/>
      <c r="L89" s="122"/>
      <c r="M89" s="122"/>
      <c r="N89" s="166"/>
      <c r="O89" s="166"/>
      <c r="P89" s="166"/>
      <c r="Q89" s="404"/>
      <c r="R89" s="404"/>
      <c r="S89" s="41"/>
    </row>
    <row r="90" spans="1:19" ht="21.95" customHeight="1">
      <c r="A90" s="70"/>
      <c r="B90" s="381" t="s">
        <v>13</v>
      </c>
      <c r="C90" s="384" t="s">
        <v>6</v>
      </c>
      <c r="D90" s="256"/>
      <c r="E90" s="160" t="s">
        <v>23</v>
      </c>
      <c r="F90" s="161"/>
      <c r="G90" s="161"/>
      <c r="H90" s="161"/>
      <c r="I90" s="161"/>
      <c r="J90" s="162"/>
      <c r="K90" s="160" t="s">
        <v>112</v>
      </c>
      <c r="L90" s="161"/>
      <c r="M90" s="161"/>
      <c r="N90" s="161"/>
      <c r="O90" s="161"/>
      <c r="P90" s="162"/>
      <c r="Q90" s="181" t="s">
        <v>0</v>
      </c>
      <c r="R90" s="182"/>
      <c r="S90" s="41"/>
    </row>
    <row r="91" spans="1:19" ht="21.95" customHeight="1">
      <c r="A91" s="70"/>
      <c r="B91" s="382"/>
      <c r="C91" s="405" t="s">
        <v>14</v>
      </c>
      <c r="D91" s="165"/>
      <c r="E91" s="163" t="s">
        <v>3</v>
      </c>
      <c r="F91" s="164"/>
      <c r="G91" s="164"/>
      <c r="H91" s="164"/>
      <c r="I91" s="164"/>
      <c r="J91" s="165"/>
      <c r="K91" s="163" t="s">
        <v>90</v>
      </c>
      <c r="L91" s="164"/>
      <c r="M91" s="164"/>
      <c r="N91" s="164"/>
      <c r="O91" s="164"/>
      <c r="P91" s="165"/>
      <c r="Q91" s="183"/>
      <c r="R91" s="184"/>
      <c r="S91" s="41"/>
    </row>
    <row r="92" spans="1:19" ht="21.95" customHeight="1" thickBot="1">
      <c r="A92" s="70"/>
      <c r="B92" s="383"/>
      <c r="C92" s="119" t="s">
        <v>2</v>
      </c>
      <c r="D92" s="120" t="s">
        <v>4</v>
      </c>
      <c r="E92" s="171" t="s">
        <v>116</v>
      </c>
      <c r="F92" s="172"/>
      <c r="G92" s="173"/>
      <c r="H92" s="151" t="s">
        <v>74</v>
      </c>
      <c r="I92" s="152"/>
      <c r="J92" s="153"/>
      <c r="K92" s="171" t="s">
        <v>85</v>
      </c>
      <c r="L92" s="172"/>
      <c r="M92" s="173"/>
      <c r="N92" s="151" t="s">
        <v>27</v>
      </c>
      <c r="O92" s="152"/>
      <c r="P92" s="153"/>
      <c r="Q92" s="183"/>
      <c r="R92" s="184"/>
      <c r="S92" s="41"/>
    </row>
    <row r="93" spans="1:19" ht="23.85" customHeight="1" thickBot="1">
      <c r="A93" s="70"/>
      <c r="B93" s="373"/>
      <c r="C93" s="374"/>
      <c r="D93" s="235"/>
      <c r="E93" s="154"/>
      <c r="F93" s="155"/>
      <c r="G93" s="155"/>
      <c r="H93" s="155"/>
      <c r="I93" s="155"/>
      <c r="J93" s="156"/>
      <c r="K93" s="157"/>
      <c r="L93" s="158"/>
      <c r="M93" s="158"/>
      <c r="N93" s="158"/>
      <c r="O93" s="158"/>
      <c r="P93" s="159"/>
      <c r="Q93" s="185">
        <v>0</v>
      </c>
      <c r="R93" s="186"/>
      <c r="S93" s="41"/>
    </row>
    <row r="94" spans="1:19" ht="9.9499999999999993" customHeight="1" thickBot="1">
      <c r="A94" s="70"/>
      <c r="B94" s="121"/>
      <c r="C94" s="121"/>
      <c r="D94" s="121"/>
      <c r="E94" s="122"/>
      <c r="F94" s="122"/>
      <c r="G94" s="122"/>
      <c r="H94" s="122"/>
      <c r="I94" s="122"/>
      <c r="J94" s="122"/>
      <c r="K94" s="122"/>
      <c r="L94" s="122"/>
      <c r="M94" s="122"/>
      <c r="N94" s="166"/>
      <c r="O94" s="166"/>
      <c r="P94" s="166"/>
      <c r="Q94" s="404"/>
      <c r="R94" s="404"/>
      <c r="S94" s="41"/>
    </row>
    <row r="95" spans="1:19" ht="21.95" customHeight="1">
      <c r="A95" s="70"/>
      <c r="B95" s="381" t="s">
        <v>13</v>
      </c>
      <c r="C95" s="384" t="s">
        <v>6</v>
      </c>
      <c r="D95" s="256"/>
      <c r="E95" s="160" t="s">
        <v>23</v>
      </c>
      <c r="F95" s="161"/>
      <c r="G95" s="161"/>
      <c r="H95" s="161"/>
      <c r="I95" s="161"/>
      <c r="J95" s="162"/>
      <c r="K95" s="160" t="s">
        <v>112</v>
      </c>
      <c r="L95" s="161"/>
      <c r="M95" s="161"/>
      <c r="N95" s="161"/>
      <c r="O95" s="161"/>
      <c r="P95" s="162"/>
      <c r="Q95" s="181" t="s">
        <v>0</v>
      </c>
      <c r="R95" s="182"/>
      <c r="S95" s="41"/>
    </row>
    <row r="96" spans="1:19" ht="21.95" customHeight="1">
      <c r="A96" s="70"/>
      <c r="B96" s="382"/>
      <c r="C96" s="405" t="s">
        <v>14</v>
      </c>
      <c r="D96" s="165"/>
      <c r="E96" s="163" t="s">
        <v>3</v>
      </c>
      <c r="F96" s="164"/>
      <c r="G96" s="164"/>
      <c r="H96" s="164"/>
      <c r="I96" s="164"/>
      <c r="J96" s="165"/>
      <c r="K96" s="163" t="s">
        <v>90</v>
      </c>
      <c r="L96" s="164"/>
      <c r="M96" s="164"/>
      <c r="N96" s="164"/>
      <c r="O96" s="164"/>
      <c r="P96" s="165"/>
      <c r="Q96" s="183"/>
      <c r="R96" s="184"/>
      <c r="S96" s="41"/>
    </row>
    <row r="97" spans="1:19" ht="21.95" customHeight="1" thickBot="1">
      <c r="A97" s="70"/>
      <c r="B97" s="383"/>
      <c r="C97" s="119" t="s">
        <v>2</v>
      </c>
      <c r="D97" s="120" t="s">
        <v>4</v>
      </c>
      <c r="E97" s="171" t="s">
        <v>116</v>
      </c>
      <c r="F97" s="172"/>
      <c r="G97" s="173"/>
      <c r="H97" s="151" t="s">
        <v>74</v>
      </c>
      <c r="I97" s="152"/>
      <c r="J97" s="153"/>
      <c r="K97" s="171" t="s">
        <v>85</v>
      </c>
      <c r="L97" s="172"/>
      <c r="M97" s="173"/>
      <c r="N97" s="151" t="s">
        <v>27</v>
      </c>
      <c r="O97" s="152"/>
      <c r="P97" s="153"/>
      <c r="Q97" s="183"/>
      <c r="R97" s="184"/>
      <c r="S97" s="41"/>
    </row>
    <row r="98" spans="1:19" ht="23.85" customHeight="1" thickBot="1">
      <c r="A98" s="70"/>
      <c r="B98" s="373"/>
      <c r="C98" s="374"/>
      <c r="D98" s="235"/>
      <c r="E98" s="154"/>
      <c r="F98" s="155"/>
      <c r="G98" s="155"/>
      <c r="H98" s="155"/>
      <c r="I98" s="155"/>
      <c r="J98" s="156"/>
      <c r="K98" s="157"/>
      <c r="L98" s="158"/>
      <c r="M98" s="158"/>
      <c r="N98" s="158"/>
      <c r="O98" s="158"/>
      <c r="P98" s="159"/>
      <c r="Q98" s="185">
        <v>0</v>
      </c>
      <c r="R98" s="186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456"/>
      <c r="O99" s="456"/>
      <c r="P99" s="456"/>
      <c r="Q99" s="457"/>
      <c r="R99" s="457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439" t="s">
        <v>41</v>
      </c>
      <c r="M100" s="440"/>
      <c r="N100" s="440"/>
      <c r="O100" s="441"/>
      <c r="P100" s="442">
        <f>SUM(Q73:R98)</f>
        <v>5500</v>
      </c>
      <c r="Q100" s="442"/>
      <c r="R100" s="443"/>
      <c r="S100" s="41"/>
    </row>
    <row r="101" spans="1:19" ht="29.25" thickBot="1">
      <c r="A101" s="229" t="s">
        <v>22</v>
      </c>
      <c r="B101" s="230"/>
      <c r="C101" s="231"/>
      <c r="D101" s="34" t="s">
        <v>88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416" t="s">
        <v>13</v>
      </c>
      <c r="C103" s="444" t="s">
        <v>6</v>
      </c>
      <c r="D103" s="445"/>
      <c r="E103" s="148" t="s">
        <v>28</v>
      </c>
      <c r="F103" s="149"/>
      <c r="G103" s="149"/>
      <c r="H103" s="149"/>
      <c r="I103" s="149"/>
      <c r="J103" s="150"/>
      <c r="K103" s="174" t="s">
        <v>126</v>
      </c>
      <c r="L103" s="175"/>
      <c r="M103" s="175"/>
      <c r="N103" s="175"/>
      <c r="O103" s="175"/>
      <c r="P103" s="176"/>
      <c r="Q103" s="409" t="s">
        <v>0</v>
      </c>
      <c r="R103" s="410"/>
      <c r="S103" s="41"/>
    </row>
    <row r="104" spans="1:19" ht="21.95" customHeight="1">
      <c r="A104" s="70"/>
      <c r="B104" s="417"/>
      <c r="C104" s="437" t="s">
        <v>14</v>
      </c>
      <c r="D104" s="438"/>
      <c r="E104" s="458" t="s">
        <v>77</v>
      </c>
      <c r="F104" s="459"/>
      <c r="G104" s="459"/>
      <c r="H104" s="459"/>
      <c r="I104" s="459"/>
      <c r="J104" s="438"/>
      <c r="K104" s="519" t="s">
        <v>3</v>
      </c>
      <c r="L104" s="520"/>
      <c r="M104" s="520"/>
      <c r="N104" s="520"/>
      <c r="O104" s="520"/>
      <c r="P104" s="521"/>
      <c r="Q104" s="411"/>
      <c r="R104" s="412"/>
      <c r="S104" s="41"/>
    </row>
    <row r="105" spans="1:19" ht="21.95" customHeight="1" thickBot="1">
      <c r="A105" s="70"/>
      <c r="B105" s="418"/>
      <c r="C105" s="104" t="s">
        <v>2</v>
      </c>
      <c r="D105" s="105" t="s">
        <v>4</v>
      </c>
      <c r="E105" s="167">
        <v>45651</v>
      </c>
      <c r="F105" s="168"/>
      <c r="G105" s="169"/>
      <c r="H105" s="453" t="s">
        <v>66</v>
      </c>
      <c r="I105" s="454"/>
      <c r="J105" s="455"/>
      <c r="K105" s="522">
        <v>45569</v>
      </c>
      <c r="L105" s="523"/>
      <c r="M105" s="524"/>
      <c r="N105" s="413" t="s">
        <v>74</v>
      </c>
      <c r="O105" s="414"/>
      <c r="P105" s="415"/>
      <c r="Q105" s="411"/>
      <c r="R105" s="412"/>
      <c r="S105" s="41"/>
    </row>
    <row r="106" spans="1:19" ht="23.85" customHeight="1" thickBot="1">
      <c r="A106" s="70"/>
      <c r="B106" s="373" t="s">
        <v>76</v>
      </c>
      <c r="C106" s="374"/>
      <c r="D106" s="235"/>
      <c r="E106" s="142">
        <v>300</v>
      </c>
      <c r="F106" s="143"/>
      <c r="G106" s="143"/>
      <c r="H106" s="143"/>
      <c r="I106" s="143"/>
      <c r="J106" s="144"/>
      <c r="K106" s="142">
        <v>5500</v>
      </c>
      <c r="L106" s="143"/>
      <c r="M106" s="143"/>
      <c r="N106" s="143"/>
      <c r="O106" s="143"/>
      <c r="P106" s="525"/>
      <c r="Q106" s="449">
        <f>SUM(E106:P106)</f>
        <v>5800</v>
      </c>
      <c r="R106" s="450"/>
      <c r="S106" s="41"/>
    </row>
    <row r="107" spans="1:19" ht="9.9499999999999993" customHeight="1" thickBot="1">
      <c r="A107" s="73"/>
      <c r="B107" s="528" t="s">
        <v>12</v>
      </c>
      <c r="C107" s="528"/>
      <c r="D107" s="528"/>
      <c r="E107" s="422"/>
      <c r="F107" s="422"/>
      <c r="G107" s="422"/>
      <c r="H107" s="422"/>
      <c r="I107" s="422"/>
      <c r="J107" s="422"/>
      <c r="K107" s="110"/>
      <c r="L107" s="110"/>
      <c r="M107" s="110"/>
      <c r="N107" s="422"/>
      <c r="O107" s="422"/>
      <c r="P107" s="422"/>
      <c r="Q107" s="529"/>
      <c r="R107" s="530"/>
      <c r="S107" s="74"/>
    </row>
    <row r="108" spans="1:19" ht="21.95" customHeight="1">
      <c r="A108" s="70"/>
      <c r="B108" s="416" t="s">
        <v>13</v>
      </c>
      <c r="C108" s="444" t="s">
        <v>6</v>
      </c>
      <c r="D108" s="445"/>
      <c r="E108" s="148" t="s">
        <v>28</v>
      </c>
      <c r="F108" s="149"/>
      <c r="G108" s="149"/>
      <c r="H108" s="149"/>
      <c r="I108" s="149"/>
      <c r="J108" s="150"/>
      <c r="K108" s="148" t="s">
        <v>112</v>
      </c>
      <c r="L108" s="149"/>
      <c r="M108" s="149"/>
      <c r="N108" s="149"/>
      <c r="O108" s="149"/>
      <c r="P108" s="150"/>
      <c r="Q108" s="409" t="s">
        <v>0</v>
      </c>
      <c r="R108" s="410"/>
      <c r="S108" s="41"/>
    </row>
    <row r="109" spans="1:19" ht="21.95" customHeight="1">
      <c r="A109" s="70"/>
      <c r="B109" s="417"/>
      <c r="C109" s="437" t="s">
        <v>14</v>
      </c>
      <c r="D109" s="438"/>
      <c r="E109" s="458" t="s">
        <v>77</v>
      </c>
      <c r="F109" s="459"/>
      <c r="G109" s="459"/>
      <c r="H109" s="459"/>
      <c r="I109" s="459"/>
      <c r="J109" s="438"/>
      <c r="K109" s="458" t="s">
        <v>90</v>
      </c>
      <c r="L109" s="459"/>
      <c r="M109" s="459"/>
      <c r="N109" s="459"/>
      <c r="O109" s="459"/>
      <c r="P109" s="438"/>
      <c r="Q109" s="411"/>
      <c r="R109" s="412"/>
      <c r="S109" s="41"/>
    </row>
    <row r="110" spans="1:19" ht="21.95" customHeight="1" thickBot="1">
      <c r="A110" s="70"/>
      <c r="B110" s="418"/>
      <c r="C110" s="104" t="s">
        <v>2</v>
      </c>
      <c r="D110" s="105" t="s">
        <v>4</v>
      </c>
      <c r="E110" s="167">
        <v>45651</v>
      </c>
      <c r="F110" s="168"/>
      <c r="G110" s="169"/>
      <c r="H110" s="453" t="s">
        <v>66</v>
      </c>
      <c r="I110" s="454"/>
      <c r="J110" s="455"/>
      <c r="K110" s="167" t="s">
        <v>85</v>
      </c>
      <c r="L110" s="168"/>
      <c r="M110" s="169"/>
      <c r="N110" s="453" t="s">
        <v>27</v>
      </c>
      <c r="O110" s="454"/>
      <c r="P110" s="455"/>
      <c r="Q110" s="411"/>
      <c r="R110" s="412"/>
      <c r="S110" s="41"/>
    </row>
    <row r="111" spans="1:19" ht="23.85" customHeight="1" thickBot="1">
      <c r="A111" s="70"/>
      <c r="B111" s="373"/>
      <c r="C111" s="374"/>
      <c r="D111" s="235"/>
      <c r="E111" s="142"/>
      <c r="F111" s="143"/>
      <c r="G111" s="143"/>
      <c r="H111" s="143"/>
      <c r="I111" s="143"/>
      <c r="J111" s="144"/>
      <c r="K111" s="145"/>
      <c r="L111" s="146"/>
      <c r="M111" s="146"/>
      <c r="N111" s="146"/>
      <c r="O111" s="146"/>
      <c r="P111" s="147"/>
      <c r="Q111" s="449">
        <v>0</v>
      </c>
      <c r="R111" s="450"/>
      <c r="S111" s="41"/>
    </row>
    <row r="112" spans="1:19" ht="9.9499999999999993" customHeight="1" thickBot="1">
      <c r="A112" s="73"/>
      <c r="B112" s="448" t="s">
        <v>12</v>
      </c>
      <c r="C112" s="448"/>
      <c r="D112" s="448"/>
      <c r="E112" s="170"/>
      <c r="F112" s="170"/>
      <c r="G112" s="170"/>
      <c r="H112" s="170"/>
      <c r="I112" s="170"/>
      <c r="J112" s="170"/>
      <c r="K112" s="109"/>
      <c r="L112" s="109"/>
      <c r="M112" s="109"/>
      <c r="N112" s="170"/>
      <c r="O112" s="170"/>
      <c r="P112" s="170"/>
      <c r="Q112" s="446"/>
      <c r="R112" s="447"/>
      <c r="S112" s="74"/>
    </row>
    <row r="113" spans="1:19" ht="21.95" customHeight="1">
      <c r="A113" s="70"/>
      <c r="B113" s="416" t="s">
        <v>13</v>
      </c>
      <c r="C113" s="444" t="s">
        <v>6</v>
      </c>
      <c r="D113" s="445"/>
      <c r="E113" s="148" t="s">
        <v>28</v>
      </c>
      <c r="F113" s="149"/>
      <c r="G113" s="149"/>
      <c r="H113" s="149"/>
      <c r="I113" s="149"/>
      <c r="J113" s="150"/>
      <c r="K113" s="148" t="s">
        <v>112</v>
      </c>
      <c r="L113" s="149"/>
      <c r="M113" s="149"/>
      <c r="N113" s="149"/>
      <c r="O113" s="149"/>
      <c r="P113" s="150"/>
      <c r="Q113" s="409" t="s">
        <v>0</v>
      </c>
      <c r="R113" s="410"/>
      <c r="S113" s="41"/>
    </row>
    <row r="114" spans="1:19" ht="21.95" customHeight="1">
      <c r="A114" s="70"/>
      <c r="B114" s="417"/>
      <c r="C114" s="437" t="s">
        <v>14</v>
      </c>
      <c r="D114" s="438"/>
      <c r="E114" s="458" t="s">
        <v>77</v>
      </c>
      <c r="F114" s="459"/>
      <c r="G114" s="459"/>
      <c r="H114" s="459"/>
      <c r="I114" s="459"/>
      <c r="J114" s="438"/>
      <c r="K114" s="458" t="s">
        <v>90</v>
      </c>
      <c r="L114" s="459"/>
      <c r="M114" s="459"/>
      <c r="N114" s="459"/>
      <c r="O114" s="459"/>
      <c r="P114" s="438"/>
      <c r="Q114" s="411"/>
      <c r="R114" s="412"/>
      <c r="S114" s="41"/>
    </row>
    <row r="115" spans="1:19" ht="21.95" customHeight="1" thickBot="1">
      <c r="A115" s="70"/>
      <c r="B115" s="418"/>
      <c r="C115" s="104" t="s">
        <v>2</v>
      </c>
      <c r="D115" s="105" t="s">
        <v>4</v>
      </c>
      <c r="E115" s="167">
        <v>45651</v>
      </c>
      <c r="F115" s="168"/>
      <c r="G115" s="169"/>
      <c r="H115" s="453" t="s">
        <v>66</v>
      </c>
      <c r="I115" s="454"/>
      <c r="J115" s="455"/>
      <c r="K115" s="167" t="s">
        <v>85</v>
      </c>
      <c r="L115" s="168"/>
      <c r="M115" s="169"/>
      <c r="N115" s="453" t="s">
        <v>27</v>
      </c>
      <c r="O115" s="454"/>
      <c r="P115" s="455"/>
      <c r="Q115" s="411"/>
      <c r="R115" s="412"/>
      <c r="S115" s="41"/>
    </row>
    <row r="116" spans="1:19" ht="23.85" customHeight="1" thickBot="1">
      <c r="A116" s="70"/>
      <c r="B116" s="373"/>
      <c r="C116" s="374"/>
      <c r="D116" s="235"/>
      <c r="E116" s="142"/>
      <c r="F116" s="143"/>
      <c r="G116" s="143"/>
      <c r="H116" s="143"/>
      <c r="I116" s="143"/>
      <c r="J116" s="144"/>
      <c r="K116" s="145"/>
      <c r="L116" s="146"/>
      <c r="M116" s="146"/>
      <c r="N116" s="146"/>
      <c r="O116" s="146"/>
      <c r="P116" s="147"/>
      <c r="Q116" s="449">
        <v>0</v>
      </c>
      <c r="R116" s="450"/>
      <c r="S116" s="41"/>
    </row>
    <row r="117" spans="1:19" ht="9.9499999999999993" customHeight="1" thickBot="1">
      <c r="A117" s="73"/>
      <c r="B117" s="448" t="s">
        <v>12</v>
      </c>
      <c r="C117" s="448"/>
      <c r="D117" s="448"/>
      <c r="E117" s="170"/>
      <c r="F117" s="170"/>
      <c r="G117" s="170"/>
      <c r="H117" s="170"/>
      <c r="I117" s="170"/>
      <c r="J117" s="170"/>
      <c r="K117" s="109"/>
      <c r="L117" s="109"/>
      <c r="M117" s="109"/>
      <c r="N117" s="170"/>
      <c r="O117" s="170"/>
      <c r="P117" s="170"/>
      <c r="Q117" s="446"/>
      <c r="R117" s="447"/>
      <c r="S117" s="74"/>
    </row>
    <row r="118" spans="1:19" ht="21.95" customHeight="1">
      <c r="A118" s="70"/>
      <c r="B118" s="416" t="s">
        <v>13</v>
      </c>
      <c r="C118" s="444" t="s">
        <v>6</v>
      </c>
      <c r="D118" s="445"/>
      <c r="E118" s="148" t="s">
        <v>28</v>
      </c>
      <c r="F118" s="149"/>
      <c r="G118" s="149"/>
      <c r="H118" s="149"/>
      <c r="I118" s="149"/>
      <c r="J118" s="150"/>
      <c r="K118" s="148" t="s">
        <v>112</v>
      </c>
      <c r="L118" s="149"/>
      <c r="M118" s="149"/>
      <c r="N118" s="149"/>
      <c r="O118" s="149"/>
      <c r="P118" s="150"/>
      <c r="Q118" s="409" t="s">
        <v>0</v>
      </c>
      <c r="R118" s="410"/>
      <c r="S118" s="41"/>
    </row>
    <row r="119" spans="1:19" ht="21.95" customHeight="1">
      <c r="A119" s="70"/>
      <c r="B119" s="417"/>
      <c r="C119" s="437" t="s">
        <v>14</v>
      </c>
      <c r="D119" s="438"/>
      <c r="E119" s="458" t="s">
        <v>77</v>
      </c>
      <c r="F119" s="459"/>
      <c r="G119" s="459"/>
      <c r="H119" s="459"/>
      <c r="I119" s="459"/>
      <c r="J119" s="438"/>
      <c r="K119" s="458" t="s">
        <v>90</v>
      </c>
      <c r="L119" s="459"/>
      <c r="M119" s="459"/>
      <c r="N119" s="459"/>
      <c r="O119" s="459"/>
      <c r="P119" s="438"/>
      <c r="Q119" s="411"/>
      <c r="R119" s="412"/>
      <c r="S119" s="41"/>
    </row>
    <row r="120" spans="1:19" ht="21.95" customHeight="1" thickBot="1">
      <c r="A120" s="70"/>
      <c r="B120" s="418"/>
      <c r="C120" s="104" t="s">
        <v>2</v>
      </c>
      <c r="D120" s="105" t="s">
        <v>4</v>
      </c>
      <c r="E120" s="167">
        <v>45287</v>
      </c>
      <c r="F120" s="168"/>
      <c r="G120" s="169"/>
      <c r="H120" s="453" t="s">
        <v>66</v>
      </c>
      <c r="I120" s="454"/>
      <c r="J120" s="455"/>
      <c r="K120" s="167" t="s">
        <v>85</v>
      </c>
      <c r="L120" s="168"/>
      <c r="M120" s="169"/>
      <c r="N120" s="453" t="s">
        <v>27</v>
      </c>
      <c r="O120" s="454"/>
      <c r="P120" s="455"/>
      <c r="Q120" s="411"/>
      <c r="R120" s="412"/>
      <c r="S120" s="41"/>
    </row>
    <row r="121" spans="1:19" ht="23.85" customHeight="1" thickBot="1">
      <c r="A121" s="70"/>
      <c r="B121" s="373"/>
      <c r="C121" s="374"/>
      <c r="D121" s="235"/>
      <c r="E121" s="142"/>
      <c r="F121" s="143"/>
      <c r="G121" s="143"/>
      <c r="H121" s="143"/>
      <c r="I121" s="143"/>
      <c r="J121" s="144"/>
      <c r="K121" s="145"/>
      <c r="L121" s="146"/>
      <c r="M121" s="146"/>
      <c r="N121" s="146"/>
      <c r="O121" s="146"/>
      <c r="P121" s="147"/>
      <c r="Q121" s="449">
        <v>0</v>
      </c>
      <c r="R121" s="450"/>
      <c r="S121" s="41"/>
    </row>
    <row r="122" spans="1:19" ht="9.9499999999999993" customHeight="1" thickBot="1">
      <c r="A122" s="73"/>
      <c r="B122" s="448" t="s">
        <v>12</v>
      </c>
      <c r="C122" s="448"/>
      <c r="D122" s="448"/>
      <c r="E122" s="170"/>
      <c r="F122" s="170"/>
      <c r="G122" s="170"/>
      <c r="H122" s="170"/>
      <c r="I122" s="170"/>
      <c r="J122" s="170"/>
      <c r="K122" s="109"/>
      <c r="L122" s="109"/>
      <c r="M122" s="109"/>
      <c r="N122" s="170"/>
      <c r="O122" s="170"/>
      <c r="P122" s="170"/>
      <c r="Q122" s="446"/>
      <c r="R122" s="447"/>
      <c r="S122" s="74"/>
    </row>
    <row r="123" spans="1:19" ht="21.95" customHeight="1">
      <c r="A123" s="70"/>
      <c r="B123" s="416" t="s">
        <v>13</v>
      </c>
      <c r="C123" s="444" t="s">
        <v>6</v>
      </c>
      <c r="D123" s="445"/>
      <c r="E123" s="148" t="s">
        <v>28</v>
      </c>
      <c r="F123" s="149"/>
      <c r="G123" s="149"/>
      <c r="H123" s="149"/>
      <c r="I123" s="149"/>
      <c r="J123" s="150"/>
      <c r="K123" s="148" t="s">
        <v>112</v>
      </c>
      <c r="L123" s="149"/>
      <c r="M123" s="149"/>
      <c r="N123" s="149"/>
      <c r="O123" s="149"/>
      <c r="P123" s="150"/>
      <c r="Q123" s="409" t="s">
        <v>0</v>
      </c>
      <c r="R123" s="410"/>
      <c r="S123" s="41"/>
    </row>
    <row r="124" spans="1:19" ht="21.95" customHeight="1">
      <c r="A124" s="70"/>
      <c r="B124" s="451"/>
      <c r="C124" s="437" t="s">
        <v>14</v>
      </c>
      <c r="D124" s="438"/>
      <c r="E124" s="458" t="s">
        <v>77</v>
      </c>
      <c r="F124" s="459"/>
      <c r="G124" s="459"/>
      <c r="H124" s="459"/>
      <c r="I124" s="459"/>
      <c r="J124" s="438"/>
      <c r="K124" s="458" t="s">
        <v>90</v>
      </c>
      <c r="L124" s="459"/>
      <c r="M124" s="459"/>
      <c r="N124" s="459"/>
      <c r="O124" s="459"/>
      <c r="P124" s="438"/>
      <c r="Q124" s="411"/>
      <c r="R124" s="412"/>
      <c r="S124" s="41"/>
    </row>
    <row r="125" spans="1:19" ht="21.95" customHeight="1" thickBot="1">
      <c r="A125" s="70"/>
      <c r="B125" s="452"/>
      <c r="C125" s="104" t="s">
        <v>2</v>
      </c>
      <c r="D125" s="105" t="s">
        <v>4</v>
      </c>
      <c r="E125" s="167">
        <v>45651</v>
      </c>
      <c r="F125" s="168"/>
      <c r="G125" s="169"/>
      <c r="H125" s="453" t="s">
        <v>66</v>
      </c>
      <c r="I125" s="454"/>
      <c r="J125" s="455"/>
      <c r="K125" s="167" t="s">
        <v>85</v>
      </c>
      <c r="L125" s="168"/>
      <c r="M125" s="169"/>
      <c r="N125" s="453" t="s">
        <v>27</v>
      </c>
      <c r="O125" s="454"/>
      <c r="P125" s="455"/>
      <c r="Q125" s="411"/>
      <c r="R125" s="412"/>
      <c r="S125" s="41"/>
    </row>
    <row r="126" spans="1:19" ht="23.85" customHeight="1" thickBot="1">
      <c r="A126" s="70"/>
      <c r="B126" s="373"/>
      <c r="C126" s="374"/>
      <c r="D126" s="235"/>
      <c r="E126" s="142"/>
      <c r="F126" s="143"/>
      <c r="G126" s="143"/>
      <c r="H126" s="143"/>
      <c r="I126" s="143"/>
      <c r="J126" s="144"/>
      <c r="K126" s="145"/>
      <c r="L126" s="146"/>
      <c r="M126" s="146"/>
      <c r="N126" s="146"/>
      <c r="O126" s="146"/>
      <c r="P126" s="147"/>
      <c r="Q126" s="449">
        <v>0</v>
      </c>
      <c r="R126" s="450"/>
      <c r="S126" s="41"/>
    </row>
    <row r="127" spans="1:19" ht="9.9499999999999993" customHeight="1" thickBot="1">
      <c r="A127" s="73"/>
      <c r="B127" s="448" t="s">
        <v>12</v>
      </c>
      <c r="C127" s="448"/>
      <c r="D127" s="448"/>
      <c r="E127" s="170"/>
      <c r="F127" s="170"/>
      <c r="G127" s="170"/>
      <c r="H127" s="170"/>
      <c r="I127" s="170"/>
      <c r="J127" s="170"/>
      <c r="K127" s="109"/>
      <c r="L127" s="109"/>
      <c r="M127" s="109"/>
      <c r="N127" s="170"/>
      <c r="O127" s="170"/>
      <c r="P127" s="170"/>
      <c r="Q127" s="446"/>
      <c r="R127" s="447"/>
      <c r="S127" s="74"/>
    </row>
    <row r="128" spans="1:19" ht="21.95" customHeight="1">
      <c r="A128" s="70"/>
      <c r="B128" s="416" t="s">
        <v>13</v>
      </c>
      <c r="C128" s="444" t="s">
        <v>6</v>
      </c>
      <c r="D128" s="445"/>
      <c r="E128" s="148" t="s">
        <v>28</v>
      </c>
      <c r="F128" s="149"/>
      <c r="G128" s="149"/>
      <c r="H128" s="149"/>
      <c r="I128" s="149"/>
      <c r="J128" s="150"/>
      <c r="K128" s="148" t="s">
        <v>112</v>
      </c>
      <c r="L128" s="149"/>
      <c r="M128" s="149"/>
      <c r="N128" s="149"/>
      <c r="O128" s="149"/>
      <c r="P128" s="150"/>
      <c r="Q128" s="409" t="s">
        <v>0</v>
      </c>
      <c r="R128" s="410"/>
      <c r="S128" s="41"/>
    </row>
    <row r="129" spans="1:20" ht="21.95" customHeight="1">
      <c r="A129" s="70"/>
      <c r="B129" s="417"/>
      <c r="C129" s="437" t="s">
        <v>14</v>
      </c>
      <c r="D129" s="438"/>
      <c r="E129" s="458" t="s">
        <v>77</v>
      </c>
      <c r="F129" s="459"/>
      <c r="G129" s="459"/>
      <c r="H129" s="459"/>
      <c r="I129" s="459"/>
      <c r="J129" s="438"/>
      <c r="K129" s="458" t="s">
        <v>90</v>
      </c>
      <c r="L129" s="459"/>
      <c r="M129" s="459"/>
      <c r="N129" s="459"/>
      <c r="O129" s="459"/>
      <c r="P129" s="438"/>
      <c r="Q129" s="411"/>
      <c r="R129" s="412"/>
      <c r="S129" s="41"/>
    </row>
    <row r="130" spans="1:20" ht="21.95" customHeight="1" thickBot="1">
      <c r="A130" s="70"/>
      <c r="B130" s="418"/>
      <c r="C130" s="104" t="s">
        <v>2</v>
      </c>
      <c r="D130" s="105" t="s">
        <v>4</v>
      </c>
      <c r="E130" s="167">
        <v>45651</v>
      </c>
      <c r="F130" s="168"/>
      <c r="G130" s="169"/>
      <c r="H130" s="453" t="s">
        <v>66</v>
      </c>
      <c r="I130" s="454"/>
      <c r="J130" s="455"/>
      <c r="K130" s="167" t="s">
        <v>85</v>
      </c>
      <c r="L130" s="168"/>
      <c r="M130" s="169"/>
      <c r="N130" s="453" t="s">
        <v>27</v>
      </c>
      <c r="O130" s="454"/>
      <c r="P130" s="455"/>
      <c r="Q130" s="411"/>
      <c r="R130" s="412"/>
      <c r="S130" s="41"/>
    </row>
    <row r="131" spans="1:20" ht="23.85" customHeight="1" thickBot="1">
      <c r="A131" s="70"/>
      <c r="B131" s="373"/>
      <c r="C131" s="374"/>
      <c r="D131" s="235"/>
      <c r="E131" s="142"/>
      <c r="F131" s="143"/>
      <c r="G131" s="143"/>
      <c r="H131" s="143"/>
      <c r="I131" s="143"/>
      <c r="J131" s="144"/>
      <c r="K131" s="145"/>
      <c r="L131" s="146"/>
      <c r="M131" s="146"/>
      <c r="N131" s="146"/>
      <c r="O131" s="146"/>
      <c r="P131" s="147"/>
      <c r="Q131" s="449">
        <v>0</v>
      </c>
      <c r="R131" s="450"/>
      <c r="S131" s="41"/>
    </row>
    <row r="132" spans="1:20" ht="9.9499999999999993" customHeight="1" thickBot="1">
      <c r="A132" s="73"/>
      <c r="B132" s="448" t="s">
        <v>12</v>
      </c>
      <c r="C132" s="448"/>
      <c r="D132" s="448"/>
      <c r="E132" s="170"/>
      <c r="F132" s="170"/>
      <c r="G132" s="170"/>
      <c r="H132" s="170"/>
      <c r="I132" s="170"/>
      <c r="J132" s="170"/>
      <c r="K132" s="98"/>
      <c r="L132" s="98"/>
      <c r="M132" s="98"/>
      <c r="N132" s="170"/>
      <c r="O132" s="170"/>
      <c r="P132" s="170"/>
      <c r="Q132" s="446"/>
      <c r="R132" s="447"/>
      <c r="S132" s="74"/>
    </row>
    <row r="133" spans="1:20" ht="28.5" customHeight="1" thickBot="1">
      <c r="A133" s="70"/>
      <c r="B133" s="76"/>
      <c r="C133" s="77"/>
      <c r="D133" s="78"/>
      <c r="E133" s="78"/>
      <c r="F133" s="78"/>
      <c r="G133" s="78"/>
      <c r="H133" s="78"/>
      <c r="I133" s="78"/>
      <c r="J133" s="78"/>
      <c r="K133" s="78"/>
      <c r="L133" s="439" t="s">
        <v>37</v>
      </c>
      <c r="M133" s="526"/>
      <c r="N133" s="526"/>
      <c r="O133" s="527"/>
      <c r="P133" s="442">
        <f>SUM(Q106:R131)</f>
        <v>5800</v>
      </c>
      <c r="Q133" s="442"/>
      <c r="R133" s="443"/>
      <c r="S133" s="41"/>
    </row>
    <row r="134" spans="1:20" ht="24.75" customHeight="1">
      <c r="A134" s="70"/>
      <c r="B134" s="131" t="s">
        <v>96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4.95" customHeight="1">
      <c r="B135" s="77" t="s">
        <v>81</v>
      </c>
    </row>
    <row r="136" spans="1:20" ht="24.95" customHeight="1">
      <c r="B136" s="77" t="s">
        <v>120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95"/>
      <c r="S136" s="95"/>
      <c r="T136" s="95"/>
    </row>
    <row r="137" spans="1:20" ht="24.95" customHeight="1">
      <c r="B137" s="77" t="s">
        <v>121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95"/>
      <c r="S137" s="95"/>
      <c r="T137" s="95"/>
    </row>
    <row r="138" spans="1:20" ht="24.95" customHeight="1">
      <c r="B138" s="77" t="s">
        <v>122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95"/>
      <c r="S138" s="95"/>
      <c r="T138" s="95"/>
    </row>
    <row r="139" spans="1:20" ht="24.95" customHeight="1">
      <c r="B139" s="129" t="s">
        <v>82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95"/>
      <c r="S139" s="95"/>
      <c r="T139" s="95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95"/>
      <c r="S140" s="95"/>
      <c r="T140" s="95"/>
    </row>
  </sheetData>
  <sheetProtection formatCells="0" formatColumns="0" formatRows="0" insertColumns="0" insertRows="0" insertHyperlinks="0" deleteColumns="0" deleteRows="0" sort="0" autoFilter="0" pivotTables="0"/>
  <mergeCells count="568">
    <mergeCell ref="R40:S40"/>
    <mergeCell ref="R41:S41"/>
    <mergeCell ref="R42:S42"/>
    <mergeCell ref="R43:S43"/>
    <mergeCell ref="R44:S44"/>
    <mergeCell ref="R45:S45"/>
    <mergeCell ref="R46:S46"/>
    <mergeCell ref="O39:Q39"/>
    <mergeCell ref="O40:Q40"/>
    <mergeCell ref="O41:Q41"/>
    <mergeCell ref="O42:Q42"/>
    <mergeCell ref="O43:Q43"/>
    <mergeCell ref="O44:Q44"/>
    <mergeCell ref="O45:Q45"/>
    <mergeCell ref="O46:Q46"/>
    <mergeCell ref="K9:M9"/>
    <mergeCell ref="B131:D131"/>
    <mergeCell ref="H130:J130"/>
    <mergeCell ref="K130:M130"/>
    <mergeCell ref="B121:D121"/>
    <mergeCell ref="B116:D116"/>
    <mergeCell ref="B49:C50"/>
    <mergeCell ref="D49:F49"/>
    <mergeCell ref="G49:H49"/>
    <mergeCell ref="D41:E41"/>
    <mergeCell ref="F41:G41"/>
    <mergeCell ref="H41:I41"/>
    <mergeCell ref="J41:K41"/>
    <mergeCell ref="J42:K42"/>
    <mergeCell ref="B48:C48"/>
    <mergeCell ref="C108:D108"/>
    <mergeCell ref="K86:P86"/>
    <mergeCell ref="B126:D126"/>
    <mergeCell ref="K124:P124"/>
    <mergeCell ref="E125:G125"/>
    <mergeCell ref="H125:J125"/>
    <mergeCell ref="K125:M125"/>
    <mergeCell ref="K120:M120"/>
    <mergeCell ref="B113:B115"/>
    <mergeCell ref="Q126:R126"/>
    <mergeCell ref="E127:G127"/>
    <mergeCell ref="H127:J127"/>
    <mergeCell ref="N127:P127"/>
    <mergeCell ref="B128:B130"/>
    <mergeCell ref="C128:D128"/>
    <mergeCell ref="Q128:R130"/>
    <mergeCell ref="N130:P130"/>
    <mergeCell ref="E126:J126"/>
    <mergeCell ref="K126:P126"/>
    <mergeCell ref="E128:J128"/>
    <mergeCell ref="K128:P128"/>
    <mergeCell ref="E129:J129"/>
    <mergeCell ref="K129:P129"/>
    <mergeCell ref="E130:G130"/>
    <mergeCell ref="Q131:R131"/>
    <mergeCell ref="E132:G132"/>
    <mergeCell ref="H132:J132"/>
    <mergeCell ref="N132:P132"/>
    <mergeCell ref="L133:O133"/>
    <mergeCell ref="P133:R133"/>
    <mergeCell ref="E131:J131"/>
    <mergeCell ref="K131:P131"/>
    <mergeCell ref="B107:D107"/>
    <mergeCell ref="Q107:R107"/>
    <mergeCell ref="C109:D109"/>
    <mergeCell ref="B108:B110"/>
    <mergeCell ref="Q116:R116"/>
    <mergeCell ref="E117:G117"/>
    <mergeCell ref="H117:J117"/>
    <mergeCell ref="N117:P117"/>
    <mergeCell ref="B118:B120"/>
    <mergeCell ref="C118:D118"/>
    <mergeCell ref="Q118:R120"/>
    <mergeCell ref="N120:P120"/>
    <mergeCell ref="E119:J119"/>
    <mergeCell ref="K119:P119"/>
    <mergeCell ref="E120:G120"/>
    <mergeCell ref="H120:J120"/>
    <mergeCell ref="C113:D113"/>
    <mergeCell ref="Q113:R115"/>
    <mergeCell ref="N115:P115"/>
    <mergeCell ref="Q112:R112"/>
    <mergeCell ref="B112:D112"/>
    <mergeCell ref="C114:D114"/>
    <mergeCell ref="E113:J113"/>
    <mergeCell ref="K113:P113"/>
    <mergeCell ref="E114:J114"/>
    <mergeCell ref="K114:P114"/>
    <mergeCell ref="E115:G115"/>
    <mergeCell ref="H115:J115"/>
    <mergeCell ref="K115:M115"/>
    <mergeCell ref="Q111:R111"/>
    <mergeCell ref="B98:D98"/>
    <mergeCell ref="Q98:R98"/>
    <mergeCell ref="E104:J104"/>
    <mergeCell ref="K104:P104"/>
    <mergeCell ref="E105:G105"/>
    <mergeCell ref="H105:J105"/>
    <mergeCell ref="K105:M105"/>
    <mergeCell ref="E106:J106"/>
    <mergeCell ref="K106:P106"/>
    <mergeCell ref="B106:D106"/>
    <mergeCell ref="K108:P108"/>
    <mergeCell ref="E109:J109"/>
    <mergeCell ref="K109:P109"/>
    <mergeCell ref="E110:G110"/>
    <mergeCell ref="H110:J110"/>
    <mergeCell ref="Q108:R110"/>
    <mergeCell ref="N110:P110"/>
    <mergeCell ref="B111:D111"/>
    <mergeCell ref="K61:L61"/>
    <mergeCell ref="N60:O60"/>
    <mergeCell ref="P60:Q60"/>
    <mergeCell ref="I60:J60"/>
    <mergeCell ref="K60:L60"/>
    <mergeCell ref="P58:Q58"/>
    <mergeCell ref="R60:S60"/>
    <mergeCell ref="D60:F60"/>
    <mergeCell ref="Q75:R77"/>
    <mergeCell ref="C76:D76"/>
    <mergeCell ref="E75:J75"/>
    <mergeCell ref="K75:P75"/>
    <mergeCell ref="E76:J76"/>
    <mergeCell ref="K76:P76"/>
    <mergeCell ref="Q74:R74"/>
    <mergeCell ref="B73:D73"/>
    <mergeCell ref="E71:J71"/>
    <mergeCell ref="K71:P71"/>
    <mergeCell ref="E72:G72"/>
    <mergeCell ref="H72:J72"/>
    <mergeCell ref="K72:M72"/>
    <mergeCell ref="N72:P72"/>
    <mergeCell ref="E73:J73"/>
    <mergeCell ref="K73:P73"/>
    <mergeCell ref="C71:D71"/>
    <mergeCell ref="B70:B72"/>
    <mergeCell ref="C70:D70"/>
    <mergeCell ref="R58:S58"/>
    <mergeCell ref="D59:F59"/>
    <mergeCell ref="G59:H59"/>
    <mergeCell ref="I59:J59"/>
    <mergeCell ref="K59:L59"/>
    <mergeCell ref="R55:S55"/>
    <mergeCell ref="B55:C56"/>
    <mergeCell ref="B57:C58"/>
    <mergeCell ref="D56:F56"/>
    <mergeCell ref="G56:H56"/>
    <mergeCell ref="I56:J56"/>
    <mergeCell ref="K56:L56"/>
    <mergeCell ref="D55:F55"/>
    <mergeCell ref="G55:H55"/>
    <mergeCell ref="I55:J55"/>
    <mergeCell ref="K55:L55"/>
    <mergeCell ref="D58:F58"/>
    <mergeCell ref="G58:H58"/>
    <mergeCell ref="I58:J58"/>
    <mergeCell ref="K58:L58"/>
    <mergeCell ref="N59:O59"/>
    <mergeCell ref="P59:Q59"/>
    <mergeCell ref="D57:F57"/>
    <mergeCell ref="G57:H57"/>
    <mergeCell ref="B34:C34"/>
    <mergeCell ref="F34:G34"/>
    <mergeCell ref="H34:I34"/>
    <mergeCell ref="J34:K34"/>
    <mergeCell ref="L34:M34"/>
    <mergeCell ref="N34:O34"/>
    <mergeCell ref="M37:S37"/>
    <mergeCell ref="M38:S38"/>
    <mergeCell ref="P34:Q34"/>
    <mergeCell ref="F36:I36"/>
    <mergeCell ref="J36:K39"/>
    <mergeCell ref="H37:I37"/>
    <mergeCell ref="R39:S39"/>
    <mergeCell ref="D39:E39"/>
    <mergeCell ref="F39:G39"/>
    <mergeCell ref="M41:N41"/>
    <mergeCell ref="M42:N42"/>
    <mergeCell ref="M43:N43"/>
    <mergeCell ref="M44:N44"/>
    <mergeCell ref="M45:N45"/>
    <mergeCell ref="M46:N46"/>
    <mergeCell ref="K121:P121"/>
    <mergeCell ref="E123:J123"/>
    <mergeCell ref="K123:P123"/>
    <mergeCell ref="E124:J124"/>
    <mergeCell ref="B42:C42"/>
    <mergeCell ref="D42:E42"/>
    <mergeCell ref="F42:G42"/>
    <mergeCell ref="E107:G107"/>
    <mergeCell ref="H107:J107"/>
    <mergeCell ref="B51:C52"/>
    <mergeCell ref="I52:J52"/>
    <mergeCell ref="K52:L52"/>
    <mergeCell ref="D50:F50"/>
    <mergeCell ref="G50:H50"/>
    <mergeCell ref="I50:J50"/>
    <mergeCell ref="K50:L50"/>
    <mergeCell ref="B53:C54"/>
    <mergeCell ref="I54:J54"/>
    <mergeCell ref="K54:L54"/>
    <mergeCell ref="D53:F53"/>
    <mergeCell ref="G53:H53"/>
    <mergeCell ref="I53:J53"/>
    <mergeCell ref="K53:L53"/>
    <mergeCell ref="E98:J98"/>
    <mergeCell ref="Q94:R94"/>
    <mergeCell ref="Q132:R132"/>
    <mergeCell ref="B132:D132"/>
    <mergeCell ref="C129:D129"/>
    <mergeCell ref="Q127:R127"/>
    <mergeCell ref="B127:D127"/>
    <mergeCell ref="Q122:R122"/>
    <mergeCell ref="B122:D122"/>
    <mergeCell ref="C124:D124"/>
    <mergeCell ref="Q117:R117"/>
    <mergeCell ref="B117:D117"/>
    <mergeCell ref="C119:D119"/>
    <mergeCell ref="Q121:R121"/>
    <mergeCell ref="E122:G122"/>
    <mergeCell ref="H122:J122"/>
    <mergeCell ref="N122:P122"/>
    <mergeCell ref="B123:B125"/>
    <mergeCell ref="C123:D123"/>
    <mergeCell ref="Q123:R125"/>
    <mergeCell ref="N125:P125"/>
    <mergeCell ref="E121:J121"/>
    <mergeCell ref="Q106:R106"/>
    <mergeCell ref="N99:P99"/>
    <mergeCell ref="Q99:R99"/>
    <mergeCell ref="V4:W4"/>
    <mergeCell ref="R34:S34"/>
    <mergeCell ref="N107:P107"/>
    <mergeCell ref="T34:U34"/>
    <mergeCell ref="D34:E34"/>
    <mergeCell ref="D36:E36"/>
    <mergeCell ref="D37:E37"/>
    <mergeCell ref="F37:G37"/>
    <mergeCell ref="D38:E38"/>
    <mergeCell ref="F38:G38"/>
    <mergeCell ref="H38:I38"/>
    <mergeCell ref="P50:Q50"/>
    <mergeCell ref="R50:S50"/>
    <mergeCell ref="N53:O53"/>
    <mergeCell ref="P53:Q53"/>
    <mergeCell ref="R53:S53"/>
    <mergeCell ref="C104:D104"/>
    <mergeCell ref="K98:P98"/>
    <mergeCell ref="L100:O100"/>
    <mergeCell ref="P100:R100"/>
    <mergeCell ref="I57:J57"/>
    <mergeCell ref="K57:L57"/>
    <mergeCell ref="N58:O58"/>
    <mergeCell ref="C103:D103"/>
    <mergeCell ref="B95:B97"/>
    <mergeCell ref="C95:D95"/>
    <mergeCell ref="Q95:R97"/>
    <mergeCell ref="C96:D96"/>
    <mergeCell ref="Q103:R105"/>
    <mergeCell ref="N105:P105"/>
    <mergeCell ref="E97:G97"/>
    <mergeCell ref="H97:J97"/>
    <mergeCell ref="K97:M97"/>
    <mergeCell ref="N97:P97"/>
    <mergeCell ref="A101:C101"/>
    <mergeCell ref="B103:B105"/>
    <mergeCell ref="Q84:R84"/>
    <mergeCell ref="B93:D93"/>
    <mergeCell ref="Q93:R93"/>
    <mergeCell ref="N89:P89"/>
    <mergeCell ref="Q89:R89"/>
    <mergeCell ref="B85:B87"/>
    <mergeCell ref="C85:D85"/>
    <mergeCell ref="Q85:R87"/>
    <mergeCell ref="C86:D86"/>
    <mergeCell ref="B90:B92"/>
    <mergeCell ref="C90:D90"/>
    <mergeCell ref="Q90:R92"/>
    <mergeCell ref="C91:D91"/>
    <mergeCell ref="B88:D88"/>
    <mergeCell ref="E88:J88"/>
    <mergeCell ref="K88:P88"/>
    <mergeCell ref="E90:J90"/>
    <mergeCell ref="K90:P90"/>
    <mergeCell ref="E91:J91"/>
    <mergeCell ref="K91:P91"/>
    <mergeCell ref="E85:J85"/>
    <mergeCell ref="K85:P85"/>
    <mergeCell ref="E86:J86"/>
    <mergeCell ref="E87:G87"/>
    <mergeCell ref="H87:J87"/>
    <mergeCell ref="K87:M87"/>
    <mergeCell ref="N87:P87"/>
    <mergeCell ref="Q88:R88"/>
    <mergeCell ref="B59:C60"/>
    <mergeCell ref="N61:O61"/>
    <mergeCell ref="P61:Q61"/>
    <mergeCell ref="R61:S61"/>
    <mergeCell ref="B61:J61"/>
    <mergeCell ref="N62:Q63"/>
    <mergeCell ref="R62:S63"/>
    <mergeCell ref="Q83:R83"/>
    <mergeCell ref="N79:P79"/>
    <mergeCell ref="Q79:R79"/>
    <mergeCell ref="B78:D78"/>
    <mergeCell ref="Q78:R78"/>
    <mergeCell ref="B80:B82"/>
    <mergeCell ref="C80:D80"/>
    <mergeCell ref="Q80:R82"/>
    <mergeCell ref="C81:D81"/>
    <mergeCell ref="E82:G82"/>
    <mergeCell ref="N67:O67"/>
    <mergeCell ref="P67:S67"/>
    <mergeCell ref="G60:H60"/>
    <mergeCell ref="N82:P82"/>
    <mergeCell ref="B83:D83"/>
    <mergeCell ref="E83:J83"/>
    <mergeCell ref="K83:P83"/>
    <mergeCell ref="I67:J67"/>
    <mergeCell ref="K67:M67"/>
    <mergeCell ref="E77:G77"/>
    <mergeCell ref="H77:J77"/>
    <mergeCell ref="K77:M77"/>
    <mergeCell ref="N77:P77"/>
    <mergeCell ref="E78:J78"/>
    <mergeCell ref="K78:P78"/>
    <mergeCell ref="E80:J80"/>
    <mergeCell ref="K80:P80"/>
    <mergeCell ref="E81:J81"/>
    <mergeCell ref="K81:P81"/>
    <mergeCell ref="A68:C68"/>
    <mergeCell ref="E70:J70"/>
    <mergeCell ref="K70:P70"/>
    <mergeCell ref="H82:J82"/>
    <mergeCell ref="K82:M82"/>
    <mergeCell ref="B75:B77"/>
    <mergeCell ref="C75:D75"/>
    <mergeCell ref="N74:P74"/>
    <mergeCell ref="B44:C44"/>
    <mergeCell ref="D44:E44"/>
    <mergeCell ref="F44:G44"/>
    <mergeCell ref="H44:I44"/>
    <mergeCell ref="B43:C43"/>
    <mergeCell ref="D43:E43"/>
    <mergeCell ref="F43:G43"/>
    <mergeCell ref="H43:I43"/>
    <mergeCell ref="J43:K43"/>
    <mergeCell ref="J44:K44"/>
    <mergeCell ref="G48:H48"/>
    <mergeCell ref="I48:J48"/>
    <mergeCell ref="K48:L48"/>
    <mergeCell ref="N50:O50"/>
    <mergeCell ref="I49:J49"/>
    <mergeCell ref="K49:L49"/>
    <mergeCell ref="R54:S54"/>
    <mergeCell ref="D54:F54"/>
    <mergeCell ref="B46:C46"/>
    <mergeCell ref="D46:E46"/>
    <mergeCell ref="F46:G46"/>
    <mergeCell ref="H46:I46"/>
    <mergeCell ref="J46:K46"/>
    <mergeCell ref="D52:F52"/>
    <mergeCell ref="G52:H52"/>
    <mergeCell ref="N54:O54"/>
    <mergeCell ref="P54:Q54"/>
    <mergeCell ref="N49:O49"/>
    <mergeCell ref="P49:Q49"/>
    <mergeCell ref="R59:S59"/>
    <mergeCell ref="B45:C45"/>
    <mergeCell ref="D45:E45"/>
    <mergeCell ref="F45:G45"/>
    <mergeCell ref="H45:I45"/>
    <mergeCell ref="J45:K45"/>
    <mergeCell ref="H39:I39"/>
    <mergeCell ref="J40:K40"/>
    <mergeCell ref="M39:N39"/>
    <mergeCell ref="M40:N40"/>
    <mergeCell ref="B36:B39"/>
    <mergeCell ref="H42:I42"/>
    <mergeCell ref="B41:C41"/>
    <mergeCell ref="B40:C40"/>
    <mergeCell ref="D40:E40"/>
    <mergeCell ref="F40:G40"/>
    <mergeCell ref="H40:I40"/>
    <mergeCell ref="G54:H54"/>
    <mergeCell ref="D51:F51"/>
    <mergeCell ref="G51:H51"/>
    <mergeCell ref="I51:J51"/>
    <mergeCell ref="K51:L51"/>
    <mergeCell ref="R49:S49"/>
    <mergeCell ref="D48:F48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28:C28"/>
    <mergeCell ref="D28:E28"/>
    <mergeCell ref="F28:G28"/>
    <mergeCell ref="H28:I28"/>
    <mergeCell ref="J28:K28"/>
    <mergeCell ref="L28:M28"/>
    <mergeCell ref="P28:Q28"/>
    <mergeCell ref="R28:S28"/>
    <mergeCell ref="N28:O28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N24:O24"/>
    <mergeCell ref="P24:Q24"/>
    <mergeCell ref="N16:O16"/>
    <mergeCell ref="R16:S16"/>
    <mergeCell ref="B17:E17"/>
    <mergeCell ref="F17:G17"/>
    <mergeCell ref="A20:C20"/>
    <mergeCell ref="B24:B27"/>
    <mergeCell ref="D24:E24"/>
    <mergeCell ref="F24:G24"/>
    <mergeCell ref="H24:I24"/>
    <mergeCell ref="J24:K24"/>
    <mergeCell ref="L24:M24"/>
    <mergeCell ref="H17:I17"/>
    <mergeCell ref="J17:K17"/>
    <mergeCell ref="L17:M17"/>
    <mergeCell ref="R24:S24"/>
    <mergeCell ref="R26:S26"/>
    <mergeCell ref="P4:S4"/>
    <mergeCell ref="H5:I5"/>
    <mergeCell ref="J5:M5"/>
    <mergeCell ref="N5:O5"/>
    <mergeCell ref="P5:S5"/>
    <mergeCell ref="A11:D11"/>
    <mergeCell ref="B13:E13"/>
    <mergeCell ref="F13:G13"/>
    <mergeCell ref="H13:I13"/>
    <mergeCell ref="J13:K13"/>
    <mergeCell ref="L13:M13"/>
    <mergeCell ref="H4:I4"/>
    <mergeCell ref="J4:M4"/>
    <mergeCell ref="N4:O4"/>
    <mergeCell ref="N13:O13"/>
    <mergeCell ref="P13:Q13"/>
    <mergeCell ref="R13:S13"/>
    <mergeCell ref="B8:D8"/>
    <mergeCell ref="E8:G8"/>
    <mergeCell ref="H8:J8"/>
    <mergeCell ref="K8:M8"/>
    <mergeCell ref="B9:D9"/>
    <mergeCell ref="E9:G9"/>
    <mergeCell ref="H9:J9"/>
    <mergeCell ref="N84:P84"/>
    <mergeCell ref="N55:O55"/>
    <mergeCell ref="P55:Q55"/>
    <mergeCell ref="Q70:R72"/>
    <mergeCell ref="Q73:R73"/>
    <mergeCell ref="B14:E16"/>
    <mergeCell ref="N17:O17"/>
    <mergeCell ref="P17:Q17"/>
    <mergeCell ref="R17:S17"/>
    <mergeCell ref="R14:S14"/>
    <mergeCell ref="F15:G15"/>
    <mergeCell ref="J15:K15"/>
    <mergeCell ref="L15:M15"/>
    <mergeCell ref="N15:O15"/>
    <mergeCell ref="R15:S15"/>
    <mergeCell ref="F14:G14"/>
    <mergeCell ref="H14:I16"/>
    <mergeCell ref="J14:K14"/>
    <mergeCell ref="L14:M14"/>
    <mergeCell ref="N14:O14"/>
    <mergeCell ref="P14:Q16"/>
    <mergeCell ref="F16:G16"/>
    <mergeCell ref="J16:K16"/>
    <mergeCell ref="L16:M16"/>
    <mergeCell ref="E116:J116"/>
    <mergeCell ref="K116:P116"/>
    <mergeCell ref="E118:J118"/>
    <mergeCell ref="K118:P118"/>
    <mergeCell ref="N92:P92"/>
    <mergeCell ref="E93:J93"/>
    <mergeCell ref="K93:P93"/>
    <mergeCell ref="E95:J95"/>
    <mergeCell ref="K95:P95"/>
    <mergeCell ref="E96:J96"/>
    <mergeCell ref="K96:P96"/>
    <mergeCell ref="N94:P94"/>
    <mergeCell ref="K110:M110"/>
    <mergeCell ref="E112:G112"/>
    <mergeCell ref="H112:J112"/>
    <mergeCell ref="N112:P112"/>
    <mergeCell ref="E92:G92"/>
    <mergeCell ref="H92:J92"/>
    <mergeCell ref="K92:M92"/>
    <mergeCell ref="E103:J103"/>
    <mergeCell ref="K103:P103"/>
    <mergeCell ref="E108:J108"/>
    <mergeCell ref="E111:J111"/>
    <mergeCell ref="K111:P111"/>
  </mergeCells>
  <phoneticPr fontId="2"/>
  <dataValidations count="4">
    <dataValidation imeMode="disabled" allowBlank="1" showInputMessage="1" showErrorMessage="1" sqref="B55 K67 B49 B57 B51 B53 B59" xr:uid="{098AC844-F8F9-4914-89EF-AF4B265A940F}"/>
    <dataValidation type="list" allowBlank="1" showInputMessage="1" showErrorMessage="1" sqref="P1" xr:uid="{F488C5E1-D9F7-4EE8-AAC0-B5EBF4540FF2}">
      <formula1>$T$1:$T$4</formula1>
    </dataValidation>
    <dataValidation type="list" allowBlank="1" showInputMessage="1" showErrorMessage="1" sqref="L2" xr:uid="{EC0CBC0F-5B2F-4723-BAA0-A9070720804A}">
      <formula1>$V$40:$V$42</formula1>
    </dataValidation>
    <dataValidation type="list" allowBlank="1" showInputMessage="1" sqref="O40:O45" xr:uid="{5E2B04FA-4FFB-4277-A575-15923A6718BF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cellComments="asDisplayed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40"/>
  <sheetViews>
    <sheetView tabSelected="1" view="pageBreakPreview" zoomScale="70" zoomScaleNormal="70" zoomScaleSheetLayoutView="70" workbookViewId="0">
      <selection activeCell="P1" sqref="P1"/>
    </sheetView>
  </sheetViews>
  <sheetFormatPr defaultRowHeight="15.75"/>
  <cols>
    <col min="1" max="1" width="2.75" style="38" customWidth="1"/>
    <col min="2" max="19" width="8.25" style="38" customWidth="1"/>
    <col min="20" max="20" width="7.5" style="38" customWidth="1"/>
    <col min="21" max="22" width="28.5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127</v>
      </c>
      <c r="C1" s="6"/>
      <c r="D1" s="6"/>
      <c r="E1" s="6"/>
      <c r="F1" s="6"/>
      <c r="G1" s="6"/>
      <c r="H1" s="6"/>
      <c r="I1" s="6"/>
      <c r="O1" s="87" t="s">
        <v>24</v>
      </c>
      <c r="P1" s="91"/>
      <c r="Q1" s="88" t="s">
        <v>25</v>
      </c>
      <c r="S1" s="92" t="s">
        <v>68</v>
      </c>
      <c r="T1" s="46">
        <v>1</v>
      </c>
    </row>
    <row r="2" spans="1:23" s="5" customFormat="1" ht="28.5">
      <c r="A2" s="4"/>
      <c r="C2" s="6"/>
      <c r="D2" s="6"/>
      <c r="E2" s="6"/>
      <c r="F2" s="6"/>
      <c r="G2" s="6"/>
      <c r="H2" s="6"/>
      <c r="I2" s="6"/>
      <c r="O2" s="84" t="s">
        <v>70</v>
      </c>
      <c r="Q2" s="4"/>
      <c r="R2" s="83"/>
      <c r="S2" s="86"/>
      <c r="T2" s="46">
        <v>2</v>
      </c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</row>
    <row r="4" spans="1:23" s="13" customFormat="1" ht="23.25" customHeight="1">
      <c r="A4" s="14"/>
      <c r="B4" s="15"/>
      <c r="C4" s="132" t="s">
        <v>91</v>
      </c>
      <c r="D4" s="16"/>
      <c r="E4" s="16"/>
      <c r="F4" s="16"/>
      <c r="G4" s="17"/>
      <c r="H4" s="227" t="s">
        <v>43</v>
      </c>
      <c r="I4" s="228"/>
      <c r="J4" s="227"/>
      <c r="K4" s="227"/>
      <c r="L4" s="227"/>
      <c r="M4" s="227"/>
      <c r="N4" s="226" t="s">
        <v>44</v>
      </c>
      <c r="O4" s="228"/>
      <c r="P4" s="226"/>
      <c r="Q4" s="226"/>
      <c r="R4" s="226"/>
      <c r="S4" s="226"/>
      <c r="T4" s="51" t="s">
        <v>54</v>
      </c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226" t="s">
        <v>65</v>
      </c>
      <c r="I5" s="228"/>
      <c r="J5" s="226"/>
      <c r="K5" s="227"/>
      <c r="L5" s="227"/>
      <c r="M5" s="227"/>
      <c r="N5" s="226" t="s">
        <v>64</v>
      </c>
      <c r="O5" s="228"/>
      <c r="P5" s="226"/>
      <c r="Q5" s="227"/>
      <c r="R5" s="227"/>
      <c r="S5" s="227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101"/>
      <c r="J6" s="20"/>
      <c r="K6" s="102"/>
      <c r="L6" s="102"/>
      <c r="M6" s="102"/>
      <c r="N6" s="20"/>
      <c r="O6" s="101"/>
      <c r="P6" s="20"/>
      <c r="Q6" s="102"/>
      <c r="R6" s="102"/>
      <c r="S6" s="102"/>
      <c r="T6" s="16"/>
    </row>
    <row r="7" spans="1:23" s="13" customFormat="1" ht="23.25" customHeight="1" thickBot="1">
      <c r="A7" s="126" t="s">
        <v>119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102"/>
      <c r="S7" s="102"/>
      <c r="T7" s="16"/>
    </row>
    <row r="8" spans="1:23" s="13" customFormat="1" ht="24.75" customHeight="1">
      <c r="A8" s="37"/>
      <c r="B8" s="244" t="s">
        <v>107</v>
      </c>
      <c r="C8" s="244"/>
      <c r="D8" s="244"/>
      <c r="E8" s="244" t="s">
        <v>108</v>
      </c>
      <c r="F8" s="244"/>
      <c r="G8" s="244"/>
      <c r="H8" s="244" t="s">
        <v>109</v>
      </c>
      <c r="I8" s="244"/>
      <c r="J8" s="244"/>
      <c r="K8" s="244" t="s">
        <v>110</v>
      </c>
      <c r="L8" s="244"/>
      <c r="M8" s="244"/>
      <c r="N8" s="20"/>
      <c r="O8" s="101"/>
      <c r="P8" s="20"/>
      <c r="R8" s="102"/>
      <c r="S8" s="102"/>
      <c r="T8" s="16"/>
    </row>
    <row r="9" spans="1:23" s="13" customFormat="1" ht="24.75" customHeight="1" thickBot="1">
      <c r="A9" s="37"/>
      <c r="B9" s="245" t="s">
        <v>128</v>
      </c>
      <c r="C9" s="245"/>
      <c r="D9" s="245"/>
      <c r="E9" s="245" t="s">
        <v>129</v>
      </c>
      <c r="F9" s="245"/>
      <c r="G9" s="245"/>
      <c r="H9" s="245" t="s">
        <v>130</v>
      </c>
      <c r="I9" s="245"/>
      <c r="J9" s="245"/>
      <c r="K9" s="245" t="s">
        <v>131</v>
      </c>
      <c r="L9" s="245"/>
      <c r="M9" s="245"/>
      <c r="N9" s="20"/>
      <c r="O9" s="101"/>
      <c r="P9" s="20"/>
      <c r="R9" s="102"/>
      <c r="S9" s="102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229" t="s">
        <v>39</v>
      </c>
      <c r="B11" s="230"/>
      <c r="C11" s="230"/>
      <c r="D11" s="231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232" t="s">
        <v>11</v>
      </c>
      <c r="C13" s="233"/>
      <c r="D13" s="233"/>
      <c r="E13" s="233"/>
      <c r="F13" s="234" t="s">
        <v>57</v>
      </c>
      <c r="G13" s="235"/>
      <c r="H13" s="236" t="s">
        <v>33</v>
      </c>
      <c r="I13" s="237"/>
      <c r="J13" s="236" t="s">
        <v>34</v>
      </c>
      <c r="K13" s="237"/>
      <c r="L13" s="236" t="s">
        <v>35</v>
      </c>
      <c r="M13" s="237"/>
      <c r="N13" s="238" t="s">
        <v>36</v>
      </c>
      <c r="O13" s="239"/>
      <c r="P13" s="240" t="s">
        <v>123</v>
      </c>
      <c r="Q13" s="241"/>
      <c r="R13" s="242" t="s">
        <v>58</v>
      </c>
      <c r="S13" s="243"/>
      <c r="T13" s="24"/>
      <c r="U13" s="24"/>
      <c r="V13" s="24"/>
      <c r="W13" s="24"/>
    </row>
    <row r="14" spans="1:23" s="13" customFormat="1" ht="25.5" customHeight="1">
      <c r="A14" s="25"/>
      <c r="B14" s="187" t="s">
        <v>63</v>
      </c>
      <c r="C14" s="188"/>
      <c r="D14" s="188"/>
      <c r="E14" s="188"/>
      <c r="F14" s="207" t="s">
        <v>103</v>
      </c>
      <c r="G14" s="162"/>
      <c r="H14" s="686"/>
      <c r="I14" s="687"/>
      <c r="J14" s="678"/>
      <c r="K14" s="679"/>
      <c r="L14" s="678"/>
      <c r="M14" s="679"/>
      <c r="N14" s="692">
        <f>SUM(J14:M14)</f>
        <v>0</v>
      </c>
      <c r="O14" s="692"/>
      <c r="P14" s="217">
        <f>H14-N14-N15-N16</f>
        <v>0</v>
      </c>
      <c r="Q14" s="218"/>
      <c r="R14" s="563" t="s">
        <v>59</v>
      </c>
      <c r="S14" s="659"/>
      <c r="T14" s="24"/>
      <c r="U14" s="24"/>
      <c r="V14" s="24"/>
      <c r="W14" s="24"/>
    </row>
    <row r="15" spans="1:23" s="13" customFormat="1" ht="25.5" customHeight="1">
      <c r="A15" s="25"/>
      <c r="B15" s="189"/>
      <c r="C15" s="190"/>
      <c r="D15" s="190"/>
      <c r="E15" s="190"/>
      <c r="F15" s="693" t="s">
        <v>55</v>
      </c>
      <c r="G15" s="429"/>
      <c r="H15" s="688"/>
      <c r="I15" s="689"/>
      <c r="J15" s="638"/>
      <c r="K15" s="639"/>
      <c r="L15" s="638"/>
      <c r="M15" s="639"/>
      <c r="N15" s="695">
        <f>SUM(J15:M15)</f>
        <v>0</v>
      </c>
      <c r="O15" s="695"/>
      <c r="P15" s="219"/>
      <c r="Q15" s="220"/>
      <c r="R15" s="226" t="s">
        <v>60</v>
      </c>
      <c r="S15" s="655"/>
      <c r="T15" s="24"/>
      <c r="U15" s="24"/>
      <c r="V15" s="24"/>
      <c r="W15" s="24"/>
    </row>
    <row r="16" spans="1:23" s="13" customFormat="1" ht="25.5" customHeight="1" thickBot="1">
      <c r="A16" s="25"/>
      <c r="B16" s="191"/>
      <c r="C16" s="192"/>
      <c r="D16" s="192"/>
      <c r="E16" s="192"/>
      <c r="F16" s="694" t="s">
        <v>56</v>
      </c>
      <c r="G16" s="323"/>
      <c r="H16" s="690"/>
      <c r="I16" s="691"/>
      <c r="J16" s="696"/>
      <c r="K16" s="697"/>
      <c r="L16" s="696"/>
      <c r="M16" s="697"/>
      <c r="N16" s="698">
        <f>SUM(J16:M16)</f>
        <v>0</v>
      </c>
      <c r="O16" s="698"/>
      <c r="P16" s="195"/>
      <c r="Q16" s="221"/>
      <c r="R16" s="590" t="s">
        <v>61</v>
      </c>
      <c r="S16" s="656"/>
      <c r="T16" s="24"/>
      <c r="U16" s="24"/>
      <c r="V16" s="24"/>
      <c r="W16" s="24"/>
    </row>
    <row r="17" spans="1:26" s="13" customFormat="1" ht="25.5" customHeight="1" thickBot="1">
      <c r="A17" s="25"/>
      <c r="B17" s="248" t="s">
        <v>95</v>
      </c>
      <c r="C17" s="249"/>
      <c r="D17" s="249"/>
      <c r="E17" s="249"/>
      <c r="F17" s="250" t="s">
        <v>29</v>
      </c>
      <c r="G17" s="251"/>
      <c r="H17" s="690"/>
      <c r="I17" s="691"/>
      <c r="J17" s="690"/>
      <c r="K17" s="691"/>
      <c r="L17" s="690"/>
      <c r="M17" s="691"/>
      <c r="N17" s="699">
        <f>SUM(J17:M17)</f>
        <v>0</v>
      </c>
      <c r="O17" s="699"/>
      <c r="P17" s="194">
        <f>H17-N17</f>
        <v>0</v>
      </c>
      <c r="Q17" s="195"/>
      <c r="R17" s="657" t="s">
        <v>59</v>
      </c>
      <c r="S17" s="658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103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customHeight="1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103" t="s">
        <v>111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229" t="s">
        <v>40</v>
      </c>
      <c r="B20" s="230"/>
      <c r="C20" s="231"/>
      <c r="D20" s="93" t="s">
        <v>102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101</v>
      </c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252" t="s">
        <v>13</v>
      </c>
      <c r="C24" s="111" t="s">
        <v>6</v>
      </c>
      <c r="D24" s="160" t="s">
        <v>7</v>
      </c>
      <c r="E24" s="162"/>
      <c r="F24" s="160" t="s">
        <v>8</v>
      </c>
      <c r="G24" s="162"/>
      <c r="H24" s="160" t="s">
        <v>9</v>
      </c>
      <c r="I24" s="162"/>
      <c r="J24" s="160" t="s">
        <v>10</v>
      </c>
      <c r="K24" s="162"/>
      <c r="L24" s="160" t="s">
        <v>18</v>
      </c>
      <c r="M24" s="162"/>
      <c r="N24" s="160" t="s">
        <v>19</v>
      </c>
      <c r="O24" s="162"/>
      <c r="P24" s="160" t="s">
        <v>30</v>
      </c>
      <c r="Q24" s="162"/>
      <c r="R24" s="160" t="s">
        <v>83</v>
      </c>
      <c r="S24" s="485"/>
      <c r="T24" s="260"/>
      <c r="U24" s="260"/>
      <c r="W24" s="39"/>
      <c r="X24" s="39"/>
    </row>
    <row r="25" spans="1:26" ht="24.75" customHeight="1">
      <c r="A25" s="22"/>
      <c r="B25" s="253"/>
      <c r="C25" s="112" t="s">
        <v>2</v>
      </c>
      <c r="D25" s="261" t="s">
        <v>136</v>
      </c>
      <c r="E25" s="262"/>
      <c r="F25" s="265">
        <v>45421</v>
      </c>
      <c r="G25" s="266"/>
      <c r="H25" s="265">
        <v>45449</v>
      </c>
      <c r="I25" s="266"/>
      <c r="J25" s="265">
        <v>45463</v>
      </c>
      <c r="K25" s="266"/>
      <c r="L25" s="265">
        <v>45524</v>
      </c>
      <c r="M25" s="266"/>
      <c r="N25" s="265">
        <v>45547</v>
      </c>
      <c r="O25" s="266"/>
      <c r="P25" s="265">
        <v>45673</v>
      </c>
      <c r="Q25" s="266"/>
      <c r="R25" s="265">
        <v>45687</v>
      </c>
      <c r="S25" s="556"/>
      <c r="T25" s="268"/>
      <c r="U25" s="268"/>
      <c r="W25" s="40"/>
      <c r="X25" s="40"/>
    </row>
    <row r="26" spans="1:26" ht="24.75" customHeight="1">
      <c r="A26" s="22"/>
      <c r="B26" s="253"/>
      <c r="C26" s="112" t="s">
        <v>14</v>
      </c>
      <c r="D26" s="163" t="s">
        <v>137</v>
      </c>
      <c r="E26" s="165"/>
      <c r="F26" s="163" t="s">
        <v>3</v>
      </c>
      <c r="G26" s="165"/>
      <c r="H26" s="163" t="s">
        <v>146</v>
      </c>
      <c r="I26" s="165"/>
      <c r="J26" s="163" t="s">
        <v>3</v>
      </c>
      <c r="K26" s="165"/>
      <c r="L26" s="163" t="s">
        <v>3</v>
      </c>
      <c r="M26" s="165"/>
      <c r="N26" s="163" t="s">
        <v>106</v>
      </c>
      <c r="O26" s="165"/>
      <c r="P26" s="163" t="s">
        <v>106</v>
      </c>
      <c r="Q26" s="165"/>
      <c r="R26" s="163" t="s">
        <v>3</v>
      </c>
      <c r="S26" s="682"/>
      <c r="T26" s="269"/>
      <c r="U26" s="269"/>
      <c r="W26" s="41"/>
      <c r="X26" s="42"/>
      <c r="Y26" s="42"/>
      <c r="Z26" s="43"/>
    </row>
    <row r="27" spans="1:26" ht="24.75" customHeight="1" thickBot="1">
      <c r="A27" s="22"/>
      <c r="B27" s="254"/>
      <c r="C27" s="113" t="s">
        <v>4</v>
      </c>
      <c r="D27" s="270"/>
      <c r="E27" s="271"/>
      <c r="F27" s="272" t="s">
        <v>74</v>
      </c>
      <c r="G27" s="273"/>
      <c r="H27" s="272" t="s">
        <v>74</v>
      </c>
      <c r="I27" s="273"/>
      <c r="J27" s="272" t="s">
        <v>74</v>
      </c>
      <c r="K27" s="273"/>
      <c r="L27" s="272" t="s">
        <v>74</v>
      </c>
      <c r="M27" s="273"/>
      <c r="N27" s="270"/>
      <c r="O27" s="271"/>
      <c r="P27" s="270"/>
      <c r="Q27" s="271"/>
      <c r="R27" s="272" t="s">
        <v>74</v>
      </c>
      <c r="S27" s="274"/>
      <c r="T27" s="269"/>
      <c r="U27" s="269"/>
      <c r="W27" s="41"/>
      <c r="X27" s="44"/>
      <c r="Y27" s="44"/>
      <c r="Z27" s="43"/>
    </row>
    <row r="28" spans="1:26" s="46" customFormat="1" ht="24.75" customHeight="1">
      <c r="A28" s="45"/>
      <c r="B28" s="288"/>
      <c r="C28" s="289"/>
      <c r="D28" s="290"/>
      <c r="E28" s="291"/>
      <c r="F28" s="678"/>
      <c r="G28" s="679"/>
      <c r="H28" s="678"/>
      <c r="I28" s="679"/>
      <c r="J28" s="678"/>
      <c r="K28" s="679"/>
      <c r="L28" s="678"/>
      <c r="M28" s="679"/>
      <c r="N28" s="680"/>
      <c r="O28" s="681"/>
      <c r="P28" s="680"/>
      <c r="Q28" s="681"/>
      <c r="R28" s="565"/>
      <c r="S28" s="566"/>
      <c r="T28" s="276"/>
      <c r="U28" s="277"/>
      <c r="W28" s="47"/>
      <c r="X28" s="48"/>
      <c r="Y28" s="48"/>
      <c r="Z28" s="47"/>
    </row>
    <row r="29" spans="1:26" s="46" customFormat="1" ht="24.75" customHeight="1">
      <c r="A29" s="45"/>
      <c r="B29" s="278"/>
      <c r="C29" s="279"/>
      <c r="D29" s="280"/>
      <c r="E29" s="281"/>
      <c r="F29" s="638"/>
      <c r="G29" s="639"/>
      <c r="H29" s="638"/>
      <c r="I29" s="639"/>
      <c r="J29" s="638"/>
      <c r="K29" s="639"/>
      <c r="L29" s="638"/>
      <c r="M29" s="639"/>
      <c r="N29" s="312"/>
      <c r="O29" s="313"/>
      <c r="P29" s="312"/>
      <c r="Q29" s="313"/>
      <c r="R29" s="600"/>
      <c r="S29" s="601"/>
      <c r="T29" s="276"/>
      <c r="U29" s="277"/>
      <c r="W29" s="47"/>
      <c r="X29" s="48"/>
      <c r="Y29" s="48"/>
      <c r="Z29" s="47"/>
    </row>
    <row r="30" spans="1:26" s="46" customFormat="1" ht="24.75" customHeight="1">
      <c r="A30" s="45"/>
      <c r="B30" s="278"/>
      <c r="C30" s="279"/>
      <c r="D30" s="280"/>
      <c r="E30" s="281"/>
      <c r="F30" s="638"/>
      <c r="G30" s="639"/>
      <c r="H30" s="638"/>
      <c r="I30" s="639"/>
      <c r="J30" s="638"/>
      <c r="K30" s="639"/>
      <c r="L30" s="638"/>
      <c r="M30" s="639"/>
      <c r="N30" s="312"/>
      <c r="O30" s="313"/>
      <c r="P30" s="312"/>
      <c r="Q30" s="313"/>
      <c r="R30" s="600"/>
      <c r="S30" s="601"/>
      <c r="T30" s="276"/>
      <c r="U30" s="277"/>
      <c r="W30" s="47"/>
      <c r="X30" s="47"/>
      <c r="Y30" s="47"/>
      <c r="Z30" s="47"/>
    </row>
    <row r="31" spans="1:26" s="46" customFormat="1" ht="24.75" customHeight="1">
      <c r="A31" s="45"/>
      <c r="B31" s="278"/>
      <c r="C31" s="279"/>
      <c r="D31" s="280"/>
      <c r="E31" s="281"/>
      <c r="F31" s="638"/>
      <c r="G31" s="639"/>
      <c r="H31" s="638"/>
      <c r="I31" s="639"/>
      <c r="J31" s="638"/>
      <c r="K31" s="639"/>
      <c r="L31" s="638"/>
      <c r="M31" s="639"/>
      <c r="N31" s="312"/>
      <c r="O31" s="313"/>
      <c r="P31" s="312"/>
      <c r="Q31" s="313"/>
      <c r="R31" s="600"/>
      <c r="S31" s="601"/>
      <c r="T31" s="276"/>
      <c r="U31" s="277"/>
      <c r="W31" s="47"/>
      <c r="X31" s="47"/>
      <c r="Y31" s="47"/>
      <c r="Z31" s="47"/>
    </row>
    <row r="32" spans="1:26" s="46" customFormat="1" ht="24.75" customHeight="1">
      <c r="A32" s="45"/>
      <c r="B32" s="278"/>
      <c r="C32" s="279"/>
      <c r="D32" s="312"/>
      <c r="E32" s="313"/>
      <c r="F32" s="638"/>
      <c r="G32" s="639"/>
      <c r="H32" s="638"/>
      <c r="I32" s="639"/>
      <c r="J32" s="638"/>
      <c r="K32" s="639"/>
      <c r="L32" s="638"/>
      <c r="M32" s="639"/>
      <c r="N32" s="312"/>
      <c r="O32" s="313"/>
      <c r="P32" s="312"/>
      <c r="Q32" s="313"/>
      <c r="R32" s="600"/>
      <c r="S32" s="601"/>
      <c r="T32" s="276"/>
      <c r="U32" s="277"/>
      <c r="W32" s="47"/>
      <c r="X32" s="47"/>
      <c r="Y32" s="47"/>
      <c r="Z32" s="47"/>
    </row>
    <row r="33" spans="1:23" s="46" customFormat="1" ht="24.75" customHeight="1" thickBot="1">
      <c r="A33" s="45"/>
      <c r="B33" s="302"/>
      <c r="C33" s="303"/>
      <c r="D33" s="304"/>
      <c r="E33" s="305"/>
      <c r="F33" s="630"/>
      <c r="G33" s="631"/>
      <c r="H33" s="630"/>
      <c r="I33" s="631"/>
      <c r="J33" s="630"/>
      <c r="K33" s="631"/>
      <c r="L33" s="630"/>
      <c r="M33" s="631"/>
      <c r="N33" s="304"/>
      <c r="O33" s="305"/>
      <c r="P33" s="304"/>
      <c r="Q33" s="305"/>
      <c r="R33" s="630"/>
      <c r="S33" s="637"/>
      <c r="T33" s="647"/>
      <c r="U33" s="648"/>
    </row>
    <row r="34" spans="1:23" s="46" customFormat="1" ht="24.75" customHeight="1" thickTop="1" thickBot="1">
      <c r="A34" s="45"/>
      <c r="B34" s="474" t="s">
        <v>0</v>
      </c>
      <c r="C34" s="475"/>
      <c r="D34" s="643"/>
      <c r="E34" s="644"/>
      <c r="F34" s="645">
        <f>SUM(F28:G33)</f>
        <v>0</v>
      </c>
      <c r="G34" s="646"/>
      <c r="H34" s="645">
        <f>SUM(H28:I33)</f>
        <v>0</v>
      </c>
      <c r="I34" s="646"/>
      <c r="J34" s="645">
        <f>SUM(J28:K33)</f>
        <v>0</v>
      </c>
      <c r="K34" s="646"/>
      <c r="L34" s="645">
        <f>SUM(L28:M33)</f>
        <v>0</v>
      </c>
      <c r="M34" s="646"/>
      <c r="N34" s="424"/>
      <c r="O34" s="425"/>
      <c r="P34" s="424"/>
      <c r="Q34" s="425"/>
      <c r="R34" s="219">
        <f>SUM(R28:S33)</f>
        <v>0</v>
      </c>
      <c r="S34" s="636"/>
      <c r="T34" s="423"/>
      <c r="U34" s="423"/>
    </row>
    <row r="35" spans="1:23" s="46" customFormat="1" ht="24.75" customHeight="1" thickBot="1">
      <c r="A35" s="45"/>
      <c r="B35" s="116"/>
      <c r="C35" s="116"/>
      <c r="D35" s="114"/>
      <c r="E35" s="114"/>
      <c r="F35" s="114"/>
      <c r="G35" s="114"/>
      <c r="H35" s="114"/>
      <c r="I35" s="114"/>
      <c r="J35" s="114"/>
      <c r="K35" s="114"/>
      <c r="L35" s="115"/>
      <c r="M35" s="115"/>
      <c r="N35" s="115"/>
      <c r="O35" s="115"/>
      <c r="P35" s="115"/>
      <c r="Q35" s="115"/>
      <c r="R35" s="115"/>
      <c r="S35" s="115"/>
      <c r="T35" s="94"/>
      <c r="U35" s="94"/>
    </row>
    <row r="36" spans="1:23" ht="27" customHeight="1" thickBot="1">
      <c r="A36" s="22"/>
      <c r="B36" s="252" t="s">
        <v>13</v>
      </c>
      <c r="C36" s="111" t="s">
        <v>6</v>
      </c>
      <c r="D36" s="160" t="s">
        <v>84</v>
      </c>
      <c r="E36" s="161"/>
      <c r="F36" s="160" t="s">
        <v>118</v>
      </c>
      <c r="G36" s="161"/>
      <c r="H36" s="161"/>
      <c r="I36" s="485"/>
      <c r="J36" s="632" t="s">
        <v>105</v>
      </c>
      <c r="K36" s="632"/>
      <c r="L36" s="117"/>
      <c r="M36" s="108"/>
      <c r="N36" s="108"/>
      <c r="O36" s="108"/>
      <c r="P36" s="108"/>
      <c r="Q36" s="108"/>
      <c r="R36" s="108"/>
      <c r="S36" s="108"/>
    </row>
    <row r="37" spans="1:23" ht="24.75" customHeight="1" thickTop="1">
      <c r="A37" s="22"/>
      <c r="B37" s="253"/>
      <c r="C37" s="112" t="s">
        <v>2</v>
      </c>
      <c r="D37" s="265" t="s">
        <v>42</v>
      </c>
      <c r="E37" s="635"/>
      <c r="F37" s="265" t="s">
        <v>42</v>
      </c>
      <c r="G37" s="266"/>
      <c r="H37" s="265" t="s">
        <v>42</v>
      </c>
      <c r="I37" s="556"/>
      <c r="J37" s="633"/>
      <c r="K37" s="633"/>
      <c r="L37" s="117"/>
      <c r="M37" s="480" t="s">
        <v>29</v>
      </c>
      <c r="N37" s="481"/>
      <c r="O37" s="481"/>
      <c r="P37" s="481"/>
      <c r="Q37" s="481"/>
      <c r="R37" s="481"/>
      <c r="S37" s="482"/>
      <c r="T37" s="49"/>
    </row>
    <row r="38" spans="1:23" ht="24.75" customHeight="1">
      <c r="A38" s="22"/>
      <c r="B38" s="253"/>
      <c r="C38" s="112" t="s">
        <v>14</v>
      </c>
      <c r="D38" s="430" t="s">
        <v>26</v>
      </c>
      <c r="E38" s="428"/>
      <c r="F38" s="430" t="s">
        <v>26</v>
      </c>
      <c r="G38" s="429"/>
      <c r="H38" s="430" t="s">
        <v>26</v>
      </c>
      <c r="I38" s="557"/>
      <c r="J38" s="633"/>
      <c r="K38" s="633"/>
      <c r="L38" s="117"/>
      <c r="M38" s="483" t="s">
        <v>95</v>
      </c>
      <c r="N38" s="428"/>
      <c r="O38" s="428"/>
      <c r="P38" s="428"/>
      <c r="Q38" s="428"/>
      <c r="R38" s="428"/>
      <c r="S38" s="484"/>
      <c r="T38" s="50"/>
    </row>
    <row r="39" spans="1:23" ht="24.75" customHeight="1" thickBot="1">
      <c r="A39" s="22"/>
      <c r="B39" s="254"/>
      <c r="C39" s="113" t="s">
        <v>4</v>
      </c>
      <c r="D39" s="322" t="s">
        <v>27</v>
      </c>
      <c r="E39" s="356"/>
      <c r="F39" s="322" t="s">
        <v>27</v>
      </c>
      <c r="G39" s="323"/>
      <c r="H39" s="322" t="s">
        <v>27</v>
      </c>
      <c r="I39" s="558"/>
      <c r="J39" s="634"/>
      <c r="K39" s="634"/>
      <c r="L39" s="117"/>
      <c r="M39" s="326" t="s">
        <v>31</v>
      </c>
      <c r="N39" s="223"/>
      <c r="O39" s="536" t="s">
        <v>89</v>
      </c>
      <c r="P39" s="537"/>
      <c r="Q39" s="538"/>
      <c r="R39" s="322" t="s">
        <v>21</v>
      </c>
      <c r="S39" s="489"/>
      <c r="T39" s="50"/>
    </row>
    <row r="40" spans="1:23" s="46" customFormat="1" ht="24.75" customHeight="1">
      <c r="A40" s="45"/>
      <c r="B40" s="331" t="str">
        <f t="shared" ref="B40:B45" si="0">IF(B28="","",B28)</f>
        <v/>
      </c>
      <c r="C40" s="332"/>
      <c r="D40" s="628"/>
      <c r="E40" s="652"/>
      <c r="F40" s="628"/>
      <c r="G40" s="652"/>
      <c r="H40" s="628"/>
      <c r="I40" s="653"/>
      <c r="J40" s="654">
        <f>SUM(D28:S28)+SUM(D40:I40)</f>
        <v>0</v>
      </c>
      <c r="K40" s="654"/>
      <c r="L40" s="118"/>
      <c r="M40" s="327">
        <f>B28</f>
        <v>0</v>
      </c>
      <c r="N40" s="328"/>
      <c r="O40" s="341"/>
      <c r="P40" s="539"/>
      <c r="Q40" s="540"/>
      <c r="R40" s="628"/>
      <c r="S40" s="629"/>
      <c r="T40" s="46" t="s">
        <v>132</v>
      </c>
    </row>
    <row r="41" spans="1:23" s="46" customFormat="1" ht="24.75" customHeight="1">
      <c r="A41" s="45"/>
      <c r="B41" s="329" t="str">
        <f t="shared" si="0"/>
        <v/>
      </c>
      <c r="C41" s="330"/>
      <c r="D41" s="612"/>
      <c r="E41" s="627"/>
      <c r="F41" s="612"/>
      <c r="G41" s="627"/>
      <c r="H41" s="612"/>
      <c r="I41" s="620"/>
      <c r="J41" s="621">
        <f t="shared" ref="J41:J45" si="1">SUM(D29:S29)+SUM(D41:I41)</f>
        <v>0</v>
      </c>
      <c r="K41" s="621"/>
      <c r="L41" s="118"/>
      <c r="M41" s="490">
        <f>B29</f>
        <v>0</v>
      </c>
      <c r="N41" s="491"/>
      <c r="O41" s="541"/>
      <c r="P41" s="542"/>
      <c r="Q41" s="543"/>
      <c r="R41" s="612"/>
      <c r="S41" s="613"/>
      <c r="T41" s="46" t="s">
        <v>139</v>
      </c>
    </row>
    <row r="42" spans="1:23" s="46" customFormat="1" ht="24.75" customHeight="1">
      <c r="A42" s="45"/>
      <c r="B42" s="329" t="str">
        <f t="shared" si="0"/>
        <v/>
      </c>
      <c r="C42" s="330"/>
      <c r="D42" s="612"/>
      <c r="E42" s="627"/>
      <c r="F42" s="612"/>
      <c r="G42" s="627"/>
      <c r="H42" s="612"/>
      <c r="I42" s="620"/>
      <c r="J42" s="621">
        <f t="shared" si="1"/>
        <v>0</v>
      </c>
      <c r="K42" s="621"/>
      <c r="L42" s="118"/>
      <c r="M42" s="490">
        <f t="shared" ref="M42:M45" si="2">B30</f>
        <v>0</v>
      </c>
      <c r="N42" s="491"/>
      <c r="O42" s="541"/>
      <c r="P42" s="542"/>
      <c r="Q42" s="543"/>
      <c r="R42" s="612"/>
      <c r="S42" s="613"/>
      <c r="T42" s="46" t="s">
        <v>140</v>
      </c>
    </row>
    <row r="43" spans="1:23" s="46" customFormat="1" ht="24.75" customHeight="1">
      <c r="A43" s="45"/>
      <c r="B43" s="329" t="str">
        <f t="shared" si="0"/>
        <v/>
      </c>
      <c r="C43" s="330"/>
      <c r="D43" s="612"/>
      <c r="E43" s="627"/>
      <c r="F43" s="612"/>
      <c r="G43" s="627"/>
      <c r="H43" s="612"/>
      <c r="I43" s="620"/>
      <c r="J43" s="621">
        <f t="shared" si="1"/>
        <v>0</v>
      </c>
      <c r="K43" s="621"/>
      <c r="L43" s="118"/>
      <c r="M43" s="490">
        <f t="shared" si="2"/>
        <v>0</v>
      </c>
      <c r="N43" s="491"/>
      <c r="O43" s="541"/>
      <c r="P43" s="542"/>
      <c r="Q43" s="543"/>
      <c r="R43" s="612"/>
      <c r="S43" s="613"/>
    </row>
    <row r="44" spans="1:23" s="46" customFormat="1" ht="24.75" customHeight="1">
      <c r="A44" s="45"/>
      <c r="B44" s="329" t="str">
        <f t="shared" si="0"/>
        <v/>
      </c>
      <c r="C44" s="330"/>
      <c r="D44" s="612"/>
      <c r="E44" s="627"/>
      <c r="F44" s="612"/>
      <c r="G44" s="627"/>
      <c r="H44" s="612"/>
      <c r="I44" s="620"/>
      <c r="J44" s="621">
        <f t="shared" si="1"/>
        <v>0</v>
      </c>
      <c r="K44" s="622"/>
      <c r="L44" s="118"/>
      <c r="M44" s="490">
        <f t="shared" si="2"/>
        <v>0</v>
      </c>
      <c r="N44" s="491"/>
      <c r="O44" s="541"/>
      <c r="P44" s="542"/>
      <c r="Q44" s="543"/>
      <c r="R44" s="612"/>
      <c r="S44" s="613"/>
    </row>
    <row r="45" spans="1:23" s="46" customFormat="1" ht="24.75" customHeight="1" thickBot="1">
      <c r="A45" s="45"/>
      <c r="B45" s="329" t="str">
        <f t="shared" si="0"/>
        <v/>
      </c>
      <c r="C45" s="330"/>
      <c r="D45" s="614"/>
      <c r="E45" s="623"/>
      <c r="F45" s="614"/>
      <c r="G45" s="623"/>
      <c r="H45" s="614"/>
      <c r="I45" s="624"/>
      <c r="J45" s="625">
        <f t="shared" si="1"/>
        <v>0</v>
      </c>
      <c r="K45" s="626"/>
      <c r="L45" s="118"/>
      <c r="M45" s="490">
        <f t="shared" si="2"/>
        <v>0</v>
      </c>
      <c r="N45" s="491"/>
      <c r="O45" s="544"/>
      <c r="P45" s="545"/>
      <c r="Q45" s="546"/>
      <c r="R45" s="614"/>
      <c r="S45" s="615"/>
    </row>
    <row r="46" spans="1:23" s="46" customFormat="1" ht="24.75" customHeight="1" thickTop="1" thickBot="1">
      <c r="A46" s="45"/>
      <c r="B46" s="357" t="s">
        <v>104</v>
      </c>
      <c r="C46" s="358"/>
      <c r="D46" s="616">
        <f>SUM(D40:E45)</f>
        <v>0</v>
      </c>
      <c r="E46" s="617"/>
      <c r="F46" s="616">
        <f>SUM(F40:G45)</f>
        <v>0</v>
      </c>
      <c r="G46" s="617"/>
      <c r="H46" s="616">
        <f>SUM(H40:I45)</f>
        <v>0</v>
      </c>
      <c r="I46" s="551"/>
      <c r="J46" s="550">
        <f>SUM(D34:S34)+SUM(D46:I46)</f>
        <v>0</v>
      </c>
      <c r="K46" s="550"/>
      <c r="L46" s="118"/>
      <c r="M46" s="618" t="s">
        <v>38</v>
      </c>
      <c r="N46" s="619"/>
      <c r="O46" s="547"/>
      <c r="P46" s="548"/>
      <c r="Q46" s="549"/>
      <c r="R46" s="610">
        <f>SUM(R40:S45)</f>
        <v>0</v>
      </c>
      <c r="S46" s="611"/>
      <c r="W46" s="99"/>
    </row>
    <row r="47" spans="1:23" ht="25.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46"/>
      <c r="M47" s="54"/>
      <c r="N47" s="54"/>
      <c r="O47" s="54"/>
      <c r="P47" s="54"/>
      <c r="Q47" s="54"/>
      <c r="R47" s="54"/>
      <c r="S47" s="54"/>
      <c r="T47" s="55"/>
      <c r="U47" s="46"/>
      <c r="V47" s="46"/>
      <c r="W47" s="46"/>
    </row>
    <row r="48" spans="1:23" s="37" customFormat="1" ht="27.75" customHeight="1" thickBot="1">
      <c r="A48" s="35"/>
      <c r="B48" s="607" t="s">
        <v>145</v>
      </c>
      <c r="C48" s="608"/>
      <c r="D48" s="344" t="s">
        <v>6</v>
      </c>
      <c r="E48" s="609"/>
      <c r="F48" s="608"/>
      <c r="G48" s="609" t="s">
        <v>2</v>
      </c>
      <c r="H48" s="608"/>
      <c r="I48" s="348" t="s">
        <v>20</v>
      </c>
      <c r="J48" s="349"/>
      <c r="K48" s="348" t="s">
        <v>32</v>
      </c>
      <c r="L48" s="350"/>
      <c r="M48" s="35">
        <v>2</v>
      </c>
      <c r="N48" s="35" t="s">
        <v>133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7" customHeight="1" thickBot="1">
      <c r="A49" s="56"/>
      <c r="B49" s="386" t="str">
        <f>IF(B28="","",B28)</f>
        <v/>
      </c>
      <c r="C49" s="559"/>
      <c r="D49" s="562" t="s">
        <v>67</v>
      </c>
      <c r="E49" s="563"/>
      <c r="F49" s="563"/>
      <c r="G49" s="564"/>
      <c r="H49" s="564"/>
      <c r="I49" s="340"/>
      <c r="J49" s="340"/>
      <c r="K49" s="565"/>
      <c r="L49" s="566"/>
      <c r="M49" s="22"/>
      <c r="N49" s="370" t="s">
        <v>17</v>
      </c>
      <c r="O49" s="347"/>
      <c r="P49" s="346" t="s">
        <v>5</v>
      </c>
      <c r="Q49" s="241"/>
      <c r="R49" s="344" t="s">
        <v>15</v>
      </c>
      <c r="S49" s="345"/>
    </row>
    <row r="50" spans="1:252" s="58" customFormat="1" ht="24.75" customHeight="1" thickBot="1">
      <c r="A50" s="53" t="s">
        <v>16</v>
      </c>
      <c r="B50" s="560" t="str">
        <f t="shared" ref="B50:B60" si="3">IF(B39="","",B39)</f>
        <v/>
      </c>
      <c r="C50" s="561"/>
      <c r="D50" s="597" t="s">
        <v>112</v>
      </c>
      <c r="E50" s="226"/>
      <c r="F50" s="226"/>
      <c r="G50" s="598"/>
      <c r="H50" s="598"/>
      <c r="I50" s="599"/>
      <c r="J50" s="599"/>
      <c r="K50" s="600"/>
      <c r="L50" s="601"/>
      <c r="M50" s="22"/>
      <c r="N50" s="351"/>
      <c r="O50" s="352"/>
      <c r="P50" s="431" t="s">
        <v>106</v>
      </c>
      <c r="Q50" s="432"/>
      <c r="R50" s="433"/>
      <c r="S50" s="434"/>
      <c r="IP50" s="58" t="e">
        <f>SUM(#REF!)</f>
        <v>#REF!</v>
      </c>
    </row>
    <row r="51" spans="1:252" s="58" customFormat="1" ht="24.75" customHeight="1">
      <c r="A51" s="53" t="s">
        <v>16</v>
      </c>
      <c r="B51" s="386" t="str">
        <f>IF(B29="","",B29)</f>
        <v/>
      </c>
      <c r="C51" s="559"/>
      <c r="D51" s="562" t="s">
        <v>67</v>
      </c>
      <c r="E51" s="563"/>
      <c r="F51" s="563"/>
      <c r="G51" s="564"/>
      <c r="H51" s="564"/>
      <c r="I51" s="340"/>
      <c r="J51" s="340"/>
      <c r="K51" s="565"/>
      <c r="L51" s="566"/>
      <c r="M51" s="22"/>
      <c r="N51" s="59"/>
      <c r="O51" s="22"/>
      <c r="P51" s="60"/>
      <c r="Q51" s="60"/>
      <c r="R51" s="106"/>
      <c r="S51" s="106"/>
      <c r="IP51" s="58" t="e">
        <f>SUM(#REF!)</f>
        <v>#REF!</v>
      </c>
    </row>
    <row r="52" spans="1:252" s="58" customFormat="1" ht="24.75" customHeight="1" thickBot="1">
      <c r="A52" s="53" t="s">
        <v>16</v>
      </c>
      <c r="B52" s="560" t="str">
        <f t="shared" si="3"/>
        <v/>
      </c>
      <c r="C52" s="561"/>
      <c r="D52" s="581" t="s">
        <v>112</v>
      </c>
      <c r="E52" s="582"/>
      <c r="F52" s="582"/>
      <c r="G52" s="603"/>
      <c r="H52" s="603"/>
      <c r="I52" s="604"/>
      <c r="J52" s="604"/>
      <c r="K52" s="605"/>
      <c r="L52" s="606"/>
      <c r="M52" s="35">
        <v>3</v>
      </c>
      <c r="N52" s="35" t="s">
        <v>135</v>
      </c>
      <c r="O52" s="22"/>
      <c r="P52" s="22"/>
      <c r="Q52" s="22"/>
      <c r="R52" s="45"/>
      <c r="S52" s="45"/>
      <c r="IP52" s="58" t="e">
        <f>SUM(#REF!)</f>
        <v>#REF!</v>
      </c>
    </row>
    <row r="53" spans="1:252" s="58" customFormat="1" ht="24.75" customHeight="1" thickBot="1">
      <c r="A53" s="53" t="s">
        <v>16</v>
      </c>
      <c r="B53" s="386" t="str">
        <f>IF(B30="","",B30)</f>
        <v/>
      </c>
      <c r="C53" s="559"/>
      <c r="D53" s="562" t="s">
        <v>67</v>
      </c>
      <c r="E53" s="563"/>
      <c r="F53" s="563"/>
      <c r="G53" s="564"/>
      <c r="H53" s="564"/>
      <c r="I53" s="340"/>
      <c r="J53" s="340"/>
      <c r="K53" s="565"/>
      <c r="L53" s="566"/>
      <c r="M53" s="35"/>
      <c r="N53" s="370" t="s">
        <v>17</v>
      </c>
      <c r="O53" s="347"/>
      <c r="P53" s="346" t="s">
        <v>5</v>
      </c>
      <c r="Q53" s="241"/>
      <c r="R53" s="435" t="s">
        <v>15</v>
      </c>
      <c r="S53" s="436"/>
      <c r="IR53" s="58" t="e">
        <f>SUM(#REF!)</f>
        <v>#REF!</v>
      </c>
    </row>
    <row r="54" spans="1:252" s="58" customFormat="1" ht="24.75" customHeight="1" thickBot="1">
      <c r="A54" s="53" t="s">
        <v>16</v>
      </c>
      <c r="B54" s="560" t="str">
        <f t="shared" si="3"/>
        <v/>
      </c>
      <c r="C54" s="561"/>
      <c r="D54" s="597" t="s">
        <v>112</v>
      </c>
      <c r="E54" s="226"/>
      <c r="F54" s="226"/>
      <c r="G54" s="598"/>
      <c r="H54" s="598"/>
      <c r="I54" s="599"/>
      <c r="J54" s="599"/>
      <c r="K54" s="600"/>
      <c r="L54" s="601"/>
      <c r="M54" s="35"/>
      <c r="N54" s="366"/>
      <c r="O54" s="367"/>
      <c r="P54" s="431" t="s">
        <v>3</v>
      </c>
      <c r="Q54" s="432"/>
      <c r="R54" s="214"/>
      <c r="S54" s="602"/>
      <c r="IR54" s="58" t="e">
        <f>SUM(#REF!)</f>
        <v>#REF!</v>
      </c>
    </row>
    <row r="55" spans="1:252" s="58" customFormat="1" ht="24.75" customHeight="1" thickBot="1">
      <c r="A55" s="22"/>
      <c r="B55" s="386" t="str">
        <f>IF(B31="","",B31)</f>
        <v/>
      </c>
      <c r="C55" s="559"/>
      <c r="D55" s="562" t="s">
        <v>67</v>
      </c>
      <c r="E55" s="563"/>
      <c r="F55" s="563"/>
      <c r="G55" s="564"/>
      <c r="H55" s="564"/>
      <c r="I55" s="340"/>
      <c r="J55" s="340"/>
      <c r="K55" s="565"/>
      <c r="L55" s="566"/>
      <c r="M55" s="22"/>
      <c r="N55" s="177"/>
      <c r="O55" s="178"/>
      <c r="P55" s="179"/>
      <c r="Q55" s="180"/>
      <c r="R55" s="224"/>
      <c r="S55" s="496"/>
      <c r="IR55" s="58" t="e">
        <f>SUM(#REF!)</f>
        <v>#REF!</v>
      </c>
    </row>
    <row r="56" spans="1:252" s="58" customFormat="1" ht="24.75" customHeight="1" thickBot="1">
      <c r="A56" s="53" t="s">
        <v>16</v>
      </c>
      <c r="B56" s="560" t="str">
        <f t="shared" si="3"/>
        <v/>
      </c>
      <c r="C56" s="561"/>
      <c r="D56" s="589" t="s">
        <v>112</v>
      </c>
      <c r="E56" s="590"/>
      <c r="F56" s="590"/>
      <c r="G56" s="591"/>
      <c r="H56" s="592"/>
      <c r="I56" s="593"/>
      <c r="J56" s="594"/>
      <c r="K56" s="595"/>
      <c r="L56" s="596"/>
      <c r="M56" s="22"/>
      <c r="N56" s="35"/>
      <c r="O56" s="22"/>
      <c r="P56" s="60"/>
      <c r="Q56" s="60"/>
      <c r="R56" s="45"/>
      <c r="S56" s="45"/>
      <c r="IR56" s="58" t="e">
        <f>SUM(#REF!)</f>
        <v>#REF!</v>
      </c>
    </row>
    <row r="57" spans="1:252" s="58" customFormat="1" ht="24.75" customHeight="1" thickBot="1">
      <c r="A57" s="53" t="s">
        <v>16</v>
      </c>
      <c r="B57" s="386" t="str">
        <f>IF(B32="","",B32)</f>
        <v/>
      </c>
      <c r="C57" s="559"/>
      <c r="D57" s="575" t="s">
        <v>67</v>
      </c>
      <c r="E57" s="576"/>
      <c r="F57" s="576"/>
      <c r="G57" s="577"/>
      <c r="H57" s="577"/>
      <c r="I57" s="578"/>
      <c r="J57" s="578"/>
      <c r="K57" s="579"/>
      <c r="L57" s="580"/>
      <c r="M57" s="35">
        <v>4</v>
      </c>
      <c r="N57" s="35" t="s">
        <v>113</v>
      </c>
      <c r="O57" s="22"/>
      <c r="P57" s="22"/>
      <c r="Q57" s="22"/>
      <c r="R57" s="45"/>
      <c r="S57" s="45"/>
      <c r="IR57" s="58" t="e">
        <f>SUM(#REF!)</f>
        <v>#REF!</v>
      </c>
    </row>
    <row r="58" spans="1:252" s="58" customFormat="1" ht="24.75" customHeight="1" thickBot="1">
      <c r="A58" s="22"/>
      <c r="B58" s="560" t="str">
        <f t="shared" si="3"/>
        <v/>
      </c>
      <c r="C58" s="561"/>
      <c r="D58" s="581" t="s">
        <v>112</v>
      </c>
      <c r="E58" s="582"/>
      <c r="F58" s="582"/>
      <c r="G58" s="583"/>
      <c r="H58" s="584"/>
      <c r="I58" s="585"/>
      <c r="J58" s="586"/>
      <c r="K58" s="587"/>
      <c r="L58" s="588"/>
      <c r="M58" s="22"/>
      <c r="N58" s="370" t="s">
        <v>17</v>
      </c>
      <c r="O58" s="347"/>
      <c r="P58" s="346" t="s">
        <v>5</v>
      </c>
      <c r="Q58" s="241"/>
      <c r="R58" s="435" t="s">
        <v>15</v>
      </c>
      <c r="S58" s="436"/>
      <c r="IR58" s="58" t="e">
        <f>SUM(#REF!)</f>
        <v>#REF!</v>
      </c>
    </row>
    <row r="59" spans="1:252" s="58" customFormat="1" ht="24.75" customHeight="1">
      <c r="A59" s="53" t="s">
        <v>16</v>
      </c>
      <c r="B59" s="386" t="str">
        <f>IF(B33="","",B33)</f>
        <v/>
      </c>
      <c r="C59" s="559"/>
      <c r="D59" s="562" t="s">
        <v>67</v>
      </c>
      <c r="E59" s="563"/>
      <c r="F59" s="563"/>
      <c r="G59" s="564"/>
      <c r="H59" s="564"/>
      <c r="I59" s="340"/>
      <c r="J59" s="340"/>
      <c r="K59" s="565"/>
      <c r="L59" s="566"/>
      <c r="M59" s="35"/>
      <c r="N59" s="366"/>
      <c r="O59" s="367"/>
      <c r="P59" s="431" t="s">
        <v>106</v>
      </c>
      <c r="Q59" s="432"/>
      <c r="R59" s="433"/>
      <c r="S59" s="434"/>
      <c r="IR59" s="58" t="e">
        <f>SUM(#REF!)</f>
        <v>#REF!</v>
      </c>
    </row>
    <row r="60" spans="1:252" s="58" customFormat="1" ht="24.75" customHeight="1" thickBot="1">
      <c r="A60" s="53" t="s">
        <v>16</v>
      </c>
      <c r="B60" s="560" t="str">
        <f t="shared" si="3"/>
        <v/>
      </c>
      <c r="C60" s="561"/>
      <c r="D60" s="567" t="s">
        <v>112</v>
      </c>
      <c r="E60" s="568"/>
      <c r="F60" s="568"/>
      <c r="G60" s="569"/>
      <c r="H60" s="570"/>
      <c r="I60" s="571"/>
      <c r="J60" s="572"/>
      <c r="K60" s="573"/>
      <c r="L60" s="574"/>
      <c r="M60" s="35"/>
      <c r="N60" s="177"/>
      <c r="O60" s="178"/>
      <c r="P60" s="179"/>
      <c r="Q60" s="180"/>
      <c r="R60" s="502"/>
      <c r="S60" s="503"/>
      <c r="IR60" s="58" t="e">
        <f>SUM(#REF!)</f>
        <v>#REF!</v>
      </c>
    </row>
    <row r="61" spans="1:252" s="58" customFormat="1" ht="24.75" customHeight="1" thickTop="1" thickBot="1">
      <c r="A61" s="22"/>
      <c r="B61" s="391" t="s">
        <v>105</v>
      </c>
      <c r="C61" s="392"/>
      <c r="D61" s="392"/>
      <c r="E61" s="392"/>
      <c r="F61" s="392"/>
      <c r="G61" s="392"/>
      <c r="H61" s="392"/>
      <c r="I61" s="392"/>
      <c r="J61" s="393"/>
      <c r="K61" s="550">
        <f>SUM(K49:L60)</f>
        <v>0</v>
      </c>
      <c r="L61" s="551"/>
      <c r="M61" s="22"/>
      <c r="N61" s="39"/>
      <c r="O61" s="39"/>
      <c r="P61" s="52"/>
      <c r="Q61" s="52"/>
      <c r="R61" s="107"/>
      <c r="S61" s="107"/>
      <c r="IR61" s="58" t="e">
        <f>SUM(#REF!)</f>
        <v>#REF!</v>
      </c>
    </row>
    <row r="62" spans="1:252" s="58" customFormat="1" ht="24.75" customHeight="1">
      <c r="A62" s="53" t="s">
        <v>16</v>
      </c>
      <c r="M62" s="35"/>
      <c r="N62" s="394" t="s">
        <v>115</v>
      </c>
      <c r="O62" s="395"/>
      <c r="P62" s="395"/>
      <c r="Q62" s="396"/>
      <c r="R62" s="552">
        <f>SUM(J46,K61,R50,R54:S55,R59:S60)</f>
        <v>0</v>
      </c>
      <c r="S62" s="553"/>
      <c r="IR62" s="58" t="e">
        <f>SUM(#REF!)</f>
        <v>#REF!</v>
      </c>
    </row>
    <row r="63" spans="1:252" s="58" customFormat="1" ht="24.75" customHeight="1" thickBot="1">
      <c r="A63" s="53" t="s">
        <v>16</v>
      </c>
      <c r="B63" s="61" t="s">
        <v>98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35"/>
      <c r="N63" s="397"/>
      <c r="O63" s="398"/>
      <c r="P63" s="398"/>
      <c r="Q63" s="399"/>
      <c r="R63" s="554"/>
      <c r="S63" s="555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IR63" s="58" t="e">
        <f>SUM(#REF!)</f>
        <v>#REF!</v>
      </c>
    </row>
    <row r="64" spans="1:252" s="37" customFormat="1" ht="22.5" customHeight="1" thickBot="1">
      <c r="A64" s="61"/>
      <c r="B64" s="48"/>
      <c r="C64" s="48"/>
      <c r="D64" s="48"/>
      <c r="E64" s="48"/>
      <c r="F64" s="48"/>
      <c r="G64" s="48"/>
      <c r="H64" s="48"/>
      <c r="I64" s="48"/>
      <c r="J64" s="48"/>
      <c r="K64" s="63"/>
      <c r="L64" s="63"/>
      <c r="M64" s="22"/>
      <c r="N64" s="64"/>
      <c r="O64" s="64"/>
      <c r="P64" s="64"/>
      <c r="Q64" s="64"/>
      <c r="R64" s="65"/>
      <c r="S64" s="65"/>
      <c r="T64" s="36"/>
      <c r="U64" s="77"/>
      <c r="V64" s="640"/>
      <c r="W64" s="640"/>
      <c r="X64" s="641"/>
      <c r="Y64" s="641"/>
      <c r="Z64" s="641"/>
      <c r="AA64" s="642"/>
      <c r="AB64" s="642"/>
      <c r="AC64" s="685"/>
      <c r="AD64" s="685"/>
      <c r="AE64" s="683"/>
      <c r="AF64" s="683"/>
      <c r="AG64" s="77"/>
    </row>
    <row r="65" spans="1:33" s="5" customFormat="1" ht="29.25" thickBot="1">
      <c r="B65" s="61" t="str">
        <f>+B1</f>
        <v>令和６年度初任者研修（２年次・３年次を含む。）旅費執行状況調査表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23" t="s">
        <v>147</v>
      </c>
      <c r="M65" s="124" t="str">
        <f>IF(P1="","",P1)</f>
        <v/>
      </c>
      <c r="N65" s="37" t="s">
        <v>148</v>
      </c>
      <c r="O65" s="61" t="s">
        <v>151</v>
      </c>
      <c r="P65" s="61"/>
      <c r="Q65" s="61"/>
      <c r="R65" s="125"/>
      <c r="S65" s="92" t="s">
        <v>149</v>
      </c>
      <c r="U65" s="7"/>
      <c r="V65" s="640"/>
      <c r="W65" s="640"/>
      <c r="X65" s="641"/>
      <c r="Y65" s="641"/>
      <c r="Z65" s="641"/>
      <c r="AA65" s="642"/>
      <c r="AB65" s="642"/>
      <c r="AC65" s="685"/>
      <c r="AD65" s="685"/>
      <c r="AE65" s="683"/>
      <c r="AF65" s="683"/>
      <c r="AG65" s="7"/>
    </row>
    <row r="66" spans="1:33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U66" s="100"/>
      <c r="V66" s="640"/>
      <c r="W66" s="640"/>
      <c r="X66" s="641"/>
      <c r="Y66" s="641"/>
      <c r="Z66" s="641"/>
      <c r="AA66" s="642"/>
      <c r="AB66" s="642"/>
      <c r="AC66" s="685"/>
      <c r="AD66" s="685"/>
      <c r="AE66" s="683"/>
      <c r="AF66" s="683"/>
      <c r="AG66" s="100"/>
    </row>
    <row r="67" spans="1:33" ht="24" customHeight="1" thickBot="1">
      <c r="A67" s="14"/>
      <c r="B67" s="14"/>
      <c r="C67" s="126"/>
      <c r="D67" s="126"/>
      <c r="E67" s="126"/>
      <c r="F67" s="126"/>
      <c r="G67" s="126"/>
      <c r="H67" s="126"/>
      <c r="I67" s="227" t="s">
        <v>43</v>
      </c>
      <c r="J67" s="227"/>
      <c r="K67" s="375" t="str">
        <f>IF(J4="","",J4)</f>
        <v/>
      </c>
      <c r="L67" s="376"/>
      <c r="M67" s="377"/>
      <c r="N67" s="226" t="s">
        <v>150</v>
      </c>
      <c r="O67" s="226"/>
      <c r="P67" s="205" t="str">
        <f>IF(P4="","",P4)</f>
        <v/>
      </c>
      <c r="Q67" s="205"/>
      <c r="R67" s="205"/>
      <c r="S67" s="205"/>
      <c r="T67" s="67"/>
      <c r="U67" s="100"/>
      <c r="V67" s="640"/>
      <c r="W67" s="640"/>
      <c r="X67" s="641"/>
      <c r="Y67" s="641"/>
      <c r="Z67" s="641"/>
      <c r="AA67" s="642"/>
      <c r="AB67" s="642"/>
      <c r="AC67" s="685"/>
      <c r="AD67" s="685"/>
      <c r="AE67" s="683"/>
      <c r="AF67" s="683"/>
      <c r="AG67" s="100"/>
    </row>
    <row r="68" spans="1:33" ht="29.25" thickBot="1">
      <c r="A68" s="229" t="s">
        <v>1</v>
      </c>
      <c r="B68" s="230"/>
      <c r="C68" s="231"/>
      <c r="D68" s="34" t="s">
        <v>86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100"/>
      <c r="V68" s="640"/>
      <c r="W68" s="640"/>
      <c r="X68" s="641"/>
      <c r="Y68" s="641"/>
      <c r="Z68" s="641"/>
      <c r="AA68" s="642"/>
      <c r="AB68" s="642"/>
      <c r="AC68" s="685"/>
      <c r="AD68" s="685"/>
      <c r="AE68" s="683"/>
      <c r="AF68" s="683"/>
      <c r="AG68" s="100"/>
    </row>
    <row r="69" spans="1:33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  <c r="U69" s="100"/>
      <c r="V69" s="640"/>
      <c r="W69" s="640"/>
      <c r="X69" s="641"/>
      <c r="Y69" s="641"/>
      <c r="Z69" s="641"/>
      <c r="AA69" s="642"/>
      <c r="AB69" s="642"/>
      <c r="AC69" s="685"/>
      <c r="AD69" s="685"/>
      <c r="AE69" s="683"/>
      <c r="AF69" s="683"/>
      <c r="AG69" s="100"/>
    </row>
    <row r="70" spans="1:33" ht="21.95" customHeight="1">
      <c r="A70" s="70"/>
      <c r="B70" s="649" t="s">
        <v>13</v>
      </c>
      <c r="C70" s="384" t="s">
        <v>6</v>
      </c>
      <c r="D70" s="256"/>
      <c r="E70" s="160" t="s">
        <v>23</v>
      </c>
      <c r="F70" s="161"/>
      <c r="G70" s="161"/>
      <c r="H70" s="161"/>
      <c r="I70" s="161"/>
      <c r="J70" s="162"/>
      <c r="K70" s="160" t="s">
        <v>112</v>
      </c>
      <c r="L70" s="161"/>
      <c r="M70" s="161"/>
      <c r="N70" s="161"/>
      <c r="O70" s="161"/>
      <c r="P70" s="162"/>
      <c r="Q70" s="181" t="s">
        <v>0</v>
      </c>
      <c r="R70" s="182"/>
      <c r="S70" s="41"/>
      <c r="U70" s="100"/>
      <c r="V70" s="640"/>
      <c r="W70" s="640"/>
      <c r="X70" s="641"/>
      <c r="Y70" s="641"/>
      <c r="Z70" s="641"/>
      <c r="AA70" s="642"/>
      <c r="AB70" s="642"/>
      <c r="AC70" s="685"/>
      <c r="AD70" s="685"/>
      <c r="AE70" s="683"/>
      <c r="AF70" s="683"/>
      <c r="AG70" s="100"/>
    </row>
    <row r="71" spans="1:33" ht="21.95" customHeight="1">
      <c r="A71" s="70"/>
      <c r="B71" s="650"/>
      <c r="C71" s="405" t="s">
        <v>14</v>
      </c>
      <c r="D71" s="165"/>
      <c r="E71" s="163" t="s">
        <v>3</v>
      </c>
      <c r="F71" s="164"/>
      <c r="G71" s="164"/>
      <c r="H71" s="164"/>
      <c r="I71" s="164"/>
      <c r="J71" s="165"/>
      <c r="K71" s="163" t="s">
        <v>26</v>
      </c>
      <c r="L71" s="164"/>
      <c r="M71" s="164"/>
      <c r="N71" s="164"/>
      <c r="O71" s="164"/>
      <c r="P71" s="165"/>
      <c r="Q71" s="183"/>
      <c r="R71" s="184"/>
      <c r="S71" s="41"/>
      <c r="U71" s="100"/>
      <c r="V71" s="684"/>
      <c r="W71" s="684"/>
      <c r="X71" s="684"/>
      <c r="Y71" s="684"/>
      <c r="Z71" s="684"/>
      <c r="AA71" s="684"/>
      <c r="AB71" s="684"/>
      <c r="AC71" s="684"/>
      <c r="AD71" s="684"/>
      <c r="AE71" s="700"/>
      <c r="AF71" s="700"/>
      <c r="AG71" s="100"/>
    </row>
    <row r="72" spans="1:33" ht="21.95" customHeight="1" thickBot="1">
      <c r="A72" s="70"/>
      <c r="B72" s="651"/>
      <c r="C72" s="119" t="s">
        <v>2</v>
      </c>
      <c r="D72" s="120" t="s">
        <v>4</v>
      </c>
      <c r="E72" s="171" t="s">
        <v>116</v>
      </c>
      <c r="F72" s="172"/>
      <c r="G72" s="173"/>
      <c r="H72" s="151" t="s">
        <v>74</v>
      </c>
      <c r="I72" s="152"/>
      <c r="J72" s="153"/>
      <c r="K72" s="171" t="s">
        <v>85</v>
      </c>
      <c r="L72" s="172"/>
      <c r="M72" s="173"/>
      <c r="N72" s="151" t="s">
        <v>27</v>
      </c>
      <c r="O72" s="152"/>
      <c r="P72" s="153"/>
      <c r="Q72" s="183"/>
      <c r="R72" s="184"/>
      <c r="S72" s="41"/>
    </row>
    <row r="73" spans="1:33" ht="23.85" customHeight="1" thickBot="1">
      <c r="A73" s="70"/>
      <c r="B73" s="373"/>
      <c r="C73" s="374"/>
      <c r="D73" s="235"/>
      <c r="E73" s="662"/>
      <c r="F73" s="663"/>
      <c r="G73" s="663"/>
      <c r="H73" s="663"/>
      <c r="I73" s="663"/>
      <c r="J73" s="664"/>
      <c r="K73" s="662"/>
      <c r="L73" s="663"/>
      <c r="M73" s="663"/>
      <c r="N73" s="663"/>
      <c r="O73" s="663"/>
      <c r="P73" s="664"/>
      <c r="Q73" s="665">
        <f>SUM(E73:P73)</f>
        <v>0</v>
      </c>
      <c r="R73" s="666"/>
      <c r="S73" s="41"/>
    </row>
    <row r="74" spans="1:33" ht="9.9499999999999993" customHeight="1" thickBot="1">
      <c r="A74" s="70"/>
      <c r="B74" s="121"/>
      <c r="C74" s="121"/>
      <c r="D74" s="121"/>
      <c r="E74" s="122"/>
      <c r="F74" s="122"/>
      <c r="G74" s="122"/>
      <c r="H74" s="122"/>
      <c r="I74" s="122"/>
      <c r="J74" s="122"/>
      <c r="K74" s="122"/>
      <c r="L74" s="122"/>
      <c r="M74" s="122"/>
      <c r="N74" s="677"/>
      <c r="O74" s="677"/>
      <c r="P74" s="677"/>
      <c r="Q74" s="507"/>
      <c r="R74" s="507"/>
      <c r="S74" s="41"/>
    </row>
    <row r="75" spans="1:33" ht="21.95" customHeight="1">
      <c r="A75" s="70"/>
      <c r="B75" s="649" t="s">
        <v>13</v>
      </c>
      <c r="C75" s="384" t="s">
        <v>6</v>
      </c>
      <c r="D75" s="256"/>
      <c r="E75" s="160" t="s">
        <v>23</v>
      </c>
      <c r="F75" s="161"/>
      <c r="G75" s="161"/>
      <c r="H75" s="161"/>
      <c r="I75" s="161"/>
      <c r="J75" s="162"/>
      <c r="K75" s="160" t="s">
        <v>112</v>
      </c>
      <c r="L75" s="161"/>
      <c r="M75" s="161"/>
      <c r="N75" s="161"/>
      <c r="O75" s="161"/>
      <c r="P75" s="162"/>
      <c r="Q75" s="181" t="s">
        <v>0</v>
      </c>
      <c r="R75" s="182"/>
      <c r="S75" s="41"/>
    </row>
    <row r="76" spans="1:33" ht="21.95" customHeight="1">
      <c r="A76" s="70"/>
      <c r="B76" s="650"/>
      <c r="C76" s="405" t="s">
        <v>14</v>
      </c>
      <c r="D76" s="165"/>
      <c r="E76" s="163" t="s">
        <v>3</v>
      </c>
      <c r="F76" s="164"/>
      <c r="G76" s="164"/>
      <c r="H76" s="164"/>
      <c r="I76" s="164"/>
      <c r="J76" s="165"/>
      <c r="K76" s="163" t="s">
        <v>26</v>
      </c>
      <c r="L76" s="164"/>
      <c r="M76" s="164"/>
      <c r="N76" s="164"/>
      <c r="O76" s="164"/>
      <c r="P76" s="165"/>
      <c r="Q76" s="183"/>
      <c r="R76" s="184"/>
      <c r="S76" s="41"/>
    </row>
    <row r="77" spans="1:33" ht="21.95" customHeight="1" thickBot="1">
      <c r="A77" s="70"/>
      <c r="B77" s="651"/>
      <c r="C77" s="119" t="s">
        <v>2</v>
      </c>
      <c r="D77" s="120" t="s">
        <v>4</v>
      </c>
      <c r="E77" s="171" t="s">
        <v>116</v>
      </c>
      <c r="F77" s="172"/>
      <c r="G77" s="173"/>
      <c r="H77" s="151" t="s">
        <v>74</v>
      </c>
      <c r="I77" s="152"/>
      <c r="J77" s="153"/>
      <c r="K77" s="171" t="s">
        <v>85</v>
      </c>
      <c r="L77" s="172"/>
      <c r="M77" s="173"/>
      <c r="N77" s="151" t="s">
        <v>27</v>
      </c>
      <c r="O77" s="152"/>
      <c r="P77" s="153"/>
      <c r="Q77" s="183"/>
      <c r="R77" s="184"/>
      <c r="S77" s="41"/>
    </row>
    <row r="78" spans="1:33" ht="23.85" customHeight="1" thickBot="1">
      <c r="A78" s="70"/>
      <c r="B78" s="373"/>
      <c r="C78" s="374"/>
      <c r="D78" s="235"/>
      <c r="E78" s="662"/>
      <c r="F78" s="663"/>
      <c r="G78" s="663"/>
      <c r="H78" s="663"/>
      <c r="I78" s="663"/>
      <c r="J78" s="664"/>
      <c r="K78" s="662"/>
      <c r="L78" s="663"/>
      <c r="M78" s="663"/>
      <c r="N78" s="663"/>
      <c r="O78" s="663"/>
      <c r="P78" s="664"/>
      <c r="Q78" s="665">
        <f>SUM(E78:P78)</f>
        <v>0</v>
      </c>
      <c r="R78" s="666"/>
      <c r="S78" s="41"/>
    </row>
    <row r="79" spans="1:33" ht="9.9499999999999993" customHeight="1" thickBot="1">
      <c r="A79" s="70"/>
      <c r="B79" s="121"/>
      <c r="C79" s="121"/>
      <c r="D79" s="121"/>
      <c r="E79" s="122"/>
      <c r="F79" s="122"/>
      <c r="G79" s="122"/>
      <c r="H79" s="122"/>
      <c r="I79" s="122"/>
      <c r="J79" s="122"/>
      <c r="K79" s="122"/>
      <c r="L79" s="122"/>
      <c r="M79" s="122"/>
      <c r="N79" s="677"/>
      <c r="O79" s="677"/>
      <c r="P79" s="677"/>
      <c r="Q79" s="404"/>
      <c r="R79" s="404"/>
      <c r="S79" s="41"/>
    </row>
    <row r="80" spans="1:33" ht="21.95" customHeight="1">
      <c r="A80" s="70"/>
      <c r="B80" s="649" t="s">
        <v>13</v>
      </c>
      <c r="C80" s="384" t="s">
        <v>6</v>
      </c>
      <c r="D80" s="256"/>
      <c r="E80" s="160" t="s">
        <v>23</v>
      </c>
      <c r="F80" s="161"/>
      <c r="G80" s="161"/>
      <c r="H80" s="161"/>
      <c r="I80" s="161"/>
      <c r="J80" s="162"/>
      <c r="K80" s="160" t="s">
        <v>112</v>
      </c>
      <c r="L80" s="161"/>
      <c r="M80" s="161"/>
      <c r="N80" s="161"/>
      <c r="O80" s="161"/>
      <c r="P80" s="162"/>
      <c r="Q80" s="181" t="s">
        <v>0</v>
      </c>
      <c r="R80" s="182"/>
      <c r="S80" s="41"/>
    </row>
    <row r="81" spans="1:19" ht="21.95" customHeight="1">
      <c r="A81" s="70"/>
      <c r="B81" s="650"/>
      <c r="C81" s="405" t="s">
        <v>14</v>
      </c>
      <c r="D81" s="165"/>
      <c r="E81" s="163" t="s">
        <v>3</v>
      </c>
      <c r="F81" s="164"/>
      <c r="G81" s="164"/>
      <c r="H81" s="164"/>
      <c r="I81" s="164"/>
      <c r="J81" s="165"/>
      <c r="K81" s="163" t="s">
        <v>26</v>
      </c>
      <c r="L81" s="164"/>
      <c r="M81" s="164"/>
      <c r="N81" s="164"/>
      <c r="O81" s="164"/>
      <c r="P81" s="165"/>
      <c r="Q81" s="183"/>
      <c r="R81" s="184"/>
      <c r="S81" s="41"/>
    </row>
    <row r="82" spans="1:19" ht="21.95" customHeight="1" thickBot="1">
      <c r="A82" s="70"/>
      <c r="B82" s="651"/>
      <c r="C82" s="119" t="s">
        <v>2</v>
      </c>
      <c r="D82" s="120" t="s">
        <v>4</v>
      </c>
      <c r="E82" s="171" t="s">
        <v>116</v>
      </c>
      <c r="F82" s="172"/>
      <c r="G82" s="173"/>
      <c r="H82" s="151" t="s">
        <v>74</v>
      </c>
      <c r="I82" s="152"/>
      <c r="J82" s="153"/>
      <c r="K82" s="171" t="s">
        <v>85</v>
      </c>
      <c r="L82" s="172"/>
      <c r="M82" s="173"/>
      <c r="N82" s="151" t="s">
        <v>27</v>
      </c>
      <c r="O82" s="152"/>
      <c r="P82" s="153"/>
      <c r="Q82" s="183"/>
      <c r="R82" s="184"/>
      <c r="S82" s="41"/>
    </row>
    <row r="83" spans="1:19" ht="23.85" customHeight="1" thickBot="1">
      <c r="A83" s="70"/>
      <c r="B83" s="373"/>
      <c r="C83" s="374"/>
      <c r="D83" s="235"/>
      <c r="E83" s="662"/>
      <c r="F83" s="663"/>
      <c r="G83" s="663"/>
      <c r="H83" s="663"/>
      <c r="I83" s="663"/>
      <c r="J83" s="664"/>
      <c r="K83" s="662"/>
      <c r="L83" s="663"/>
      <c r="M83" s="663"/>
      <c r="N83" s="663"/>
      <c r="O83" s="663"/>
      <c r="P83" s="664"/>
      <c r="Q83" s="665">
        <f>SUM(E83:P83)</f>
        <v>0</v>
      </c>
      <c r="R83" s="666"/>
      <c r="S83" s="41"/>
    </row>
    <row r="84" spans="1:19" ht="9.9499999999999993" customHeight="1" thickBot="1">
      <c r="A84" s="70"/>
      <c r="B84" s="121"/>
      <c r="C84" s="121"/>
      <c r="D84" s="121"/>
      <c r="E84" s="122"/>
      <c r="F84" s="122"/>
      <c r="G84" s="122"/>
      <c r="H84" s="122"/>
      <c r="I84" s="122"/>
      <c r="J84" s="122"/>
      <c r="K84" s="122"/>
      <c r="L84" s="122"/>
      <c r="M84" s="122"/>
      <c r="N84" s="677"/>
      <c r="O84" s="677"/>
      <c r="P84" s="677"/>
      <c r="Q84" s="404"/>
      <c r="R84" s="404"/>
      <c r="S84" s="41"/>
    </row>
    <row r="85" spans="1:19" ht="21.95" customHeight="1">
      <c r="A85" s="70"/>
      <c r="B85" s="649" t="s">
        <v>13</v>
      </c>
      <c r="C85" s="384" t="s">
        <v>6</v>
      </c>
      <c r="D85" s="256"/>
      <c r="E85" s="160" t="s">
        <v>23</v>
      </c>
      <c r="F85" s="161"/>
      <c r="G85" s="161"/>
      <c r="H85" s="161"/>
      <c r="I85" s="161"/>
      <c r="J85" s="162"/>
      <c r="K85" s="160" t="s">
        <v>112</v>
      </c>
      <c r="L85" s="161"/>
      <c r="M85" s="161"/>
      <c r="N85" s="161"/>
      <c r="O85" s="161"/>
      <c r="P85" s="162"/>
      <c r="Q85" s="181" t="s">
        <v>0</v>
      </c>
      <c r="R85" s="182"/>
      <c r="S85" s="41"/>
    </row>
    <row r="86" spans="1:19" ht="21.95" customHeight="1">
      <c r="A86" s="70"/>
      <c r="B86" s="650"/>
      <c r="C86" s="405" t="s">
        <v>14</v>
      </c>
      <c r="D86" s="165"/>
      <c r="E86" s="163" t="s">
        <v>3</v>
      </c>
      <c r="F86" s="164"/>
      <c r="G86" s="164"/>
      <c r="H86" s="164"/>
      <c r="I86" s="164"/>
      <c r="J86" s="165"/>
      <c r="K86" s="163" t="s">
        <v>26</v>
      </c>
      <c r="L86" s="164"/>
      <c r="M86" s="164"/>
      <c r="N86" s="164"/>
      <c r="O86" s="164"/>
      <c r="P86" s="165"/>
      <c r="Q86" s="183"/>
      <c r="R86" s="184"/>
      <c r="S86" s="41"/>
    </row>
    <row r="87" spans="1:19" ht="21.95" customHeight="1" thickBot="1">
      <c r="A87" s="70"/>
      <c r="B87" s="651"/>
      <c r="C87" s="119" t="s">
        <v>2</v>
      </c>
      <c r="D87" s="120" t="s">
        <v>4</v>
      </c>
      <c r="E87" s="171" t="s">
        <v>116</v>
      </c>
      <c r="F87" s="172"/>
      <c r="G87" s="173"/>
      <c r="H87" s="151" t="s">
        <v>74</v>
      </c>
      <c r="I87" s="152"/>
      <c r="J87" s="153"/>
      <c r="K87" s="171" t="s">
        <v>85</v>
      </c>
      <c r="L87" s="172"/>
      <c r="M87" s="173"/>
      <c r="N87" s="151" t="s">
        <v>27</v>
      </c>
      <c r="O87" s="152"/>
      <c r="P87" s="153"/>
      <c r="Q87" s="183"/>
      <c r="R87" s="184"/>
      <c r="S87" s="41"/>
    </row>
    <row r="88" spans="1:19" ht="23.85" customHeight="1" thickBot="1">
      <c r="A88" s="70"/>
      <c r="B88" s="373"/>
      <c r="C88" s="374"/>
      <c r="D88" s="235"/>
      <c r="E88" s="662"/>
      <c r="F88" s="663"/>
      <c r="G88" s="663"/>
      <c r="H88" s="663"/>
      <c r="I88" s="663"/>
      <c r="J88" s="664"/>
      <c r="K88" s="662"/>
      <c r="L88" s="663"/>
      <c r="M88" s="663"/>
      <c r="N88" s="663"/>
      <c r="O88" s="663"/>
      <c r="P88" s="664"/>
      <c r="Q88" s="665">
        <f>SUM(E88:P88)</f>
        <v>0</v>
      </c>
      <c r="R88" s="666"/>
      <c r="S88" s="41"/>
    </row>
    <row r="89" spans="1:19" ht="9.9499999999999993" customHeight="1" thickBot="1">
      <c r="A89" s="70"/>
      <c r="B89" s="121"/>
      <c r="C89" s="121"/>
      <c r="D89" s="121"/>
      <c r="E89" s="122"/>
      <c r="F89" s="122"/>
      <c r="G89" s="122"/>
      <c r="H89" s="122"/>
      <c r="I89" s="122"/>
      <c r="J89" s="122"/>
      <c r="K89" s="122"/>
      <c r="L89" s="122"/>
      <c r="M89" s="122"/>
      <c r="N89" s="677"/>
      <c r="O89" s="677"/>
      <c r="P89" s="677"/>
      <c r="Q89" s="404"/>
      <c r="R89" s="404"/>
      <c r="S89" s="41"/>
    </row>
    <row r="90" spans="1:19" ht="21.95" customHeight="1">
      <c r="A90" s="70"/>
      <c r="B90" s="649" t="s">
        <v>13</v>
      </c>
      <c r="C90" s="384" t="s">
        <v>6</v>
      </c>
      <c r="D90" s="256"/>
      <c r="E90" s="160" t="s">
        <v>23</v>
      </c>
      <c r="F90" s="161"/>
      <c r="G90" s="161"/>
      <c r="H90" s="161"/>
      <c r="I90" s="161"/>
      <c r="J90" s="162"/>
      <c r="K90" s="160" t="s">
        <v>112</v>
      </c>
      <c r="L90" s="161"/>
      <c r="M90" s="161"/>
      <c r="N90" s="161"/>
      <c r="O90" s="161"/>
      <c r="P90" s="162"/>
      <c r="Q90" s="181" t="s">
        <v>0</v>
      </c>
      <c r="R90" s="182"/>
      <c r="S90" s="41"/>
    </row>
    <row r="91" spans="1:19" ht="21.95" customHeight="1">
      <c r="A91" s="70"/>
      <c r="B91" s="650"/>
      <c r="C91" s="405" t="s">
        <v>14</v>
      </c>
      <c r="D91" s="165"/>
      <c r="E91" s="163" t="s">
        <v>3</v>
      </c>
      <c r="F91" s="164"/>
      <c r="G91" s="164"/>
      <c r="H91" s="164"/>
      <c r="I91" s="164"/>
      <c r="J91" s="165"/>
      <c r="K91" s="163" t="s">
        <v>26</v>
      </c>
      <c r="L91" s="164"/>
      <c r="M91" s="164"/>
      <c r="N91" s="164"/>
      <c r="O91" s="164"/>
      <c r="P91" s="165"/>
      <c r="Q91" s="183"/>
      <c r="R91" s="184"/>
      <c r="S91" s="41"/>
    </row>
    <row r="92" spans="1:19" ht="21.95" customHeight="1" thickBot="1">
      <c r="A92" s="70"/>
      <c r="B92" s="651"/>
      <c r="C92" s="119" t="s">
        <v>2</v>
      </c>
      <c r="D92" s="120" t="s">
        <v>4</v>
      </c>
      <c r="E92" s="171" t="s">
        <v>116</v>
      </c>
      <c r="F92" s="172"/>
      <c r="G92" s="173"/>
      <c r="H92" s="151" t="s">
        <v>74</v>
      </c>
      <c r="I92" s="152"/>
      <c r="J92" s="153"/>
      <c r="K92" s="171" t="s">
        <v>85</v>
      </c>
      <c r="L92" s="172"/>
      <c r="M92" s="173"/>
      <c r="N92" s="151" t="s">
        <v>27</v>
      </c>
      <c r="O92" s="152"/>
      <c r="P92" s="153"/>
      <c r="Q92" s="183"/>
      <c r="R92" s="184"/>
      <c r="S92" s="41"/>
    </row>
    <row r="93" spans="1:19" ht="23.85" customHeight="1" thickBot="1">
      <c r="A93" s="70"/>
      <c r="B93" s="373"/>
      <c r="C93" s="374"/>
      <c r="D93" s="235"/>
      <c r="E93" s="662"/>
      <c r="F93" s="663"/>
      <c r="G93" s="663"/>
      <c r="H93" s="663"/>
      <c r="I93" s="663"/>
      <c r="J93" s="664"/>
      <c r="K93" s="662"/>
      <c r="L93" s="663"/>
      <c r="M93" s="663"/>
      <c r="N93" s="663"/>
      <c r="O93" s="663"/>
      <c r="P93" s="664"/>
      <c r="Q93" s="665">
        <f>SUM(E93:P93)</f>
        <v>0</v>
      </c>
      <c r="R93" s="666"/>
      <c r="S93" s="41"/>
    </row>
    <row r="94" spans="1:19" ht="9.9499999999999993" customHeight="1" thickBot="1">
      <c r="A94" s="70"/>
      <c r="B94" s="121"/>
      <c r="C94" s="121"/>
      <c r="D94" s="121"/>
      <c r="E94" s="122"/>
      <c r="F94" s="122"/>
      <c r="G94" s="122"/>
      <c r="H94" s="122"/>
      <c r="I94" s="122"/>
      <c r="J94" s="122"/>
      <c r="K94" s="122"/>
      <c r="L94" s="122"/>
      <c r="M94" s="122"/>
      <c r="N94" s="166"/>
      <c r="O94" s="166"/>
      <c r="P94" s="166"/>
      <c r="Q94" s="404"/>
      <c r="R94" s="404"/>
      <c r="S94" s="41"/>
    </row>
    <row r="95" spans="1:19" ht="21.95" customHeight="1">
      <c r="A95" s="70"/>
      <c r="B95" s="649" t="s">
        <v>13</v>
      </c>
      <c r="C95" s="384" t="s">
        <v>6</v>
      </c>
      <c r="D95" s="256"/>
      <c r="E95" s="160" t="s">
        <v>23</v>
      </c>
      <c r="F95" s="161"/>
      <c r="G95" s="161"/>
      <c r="H95" s="161"/>
      <c r="I95" s="161"/>
      <c r="J95" s="162"/>
      <c r="K95" s="160" t="s">
        <v>112</v>
      </c>
      <c r="L95" s="161"/>
      <c r="M95" s="161"/>
      <c r="N95" s="161"/>
      <c r="O95" s="161"/>
      <c r="P95" s="162"/>
      <c r="Q95" s="181" t="s">
        <v>0</v>
      </c>
      <c r="R95" s="182"/>
      <c r="S95" s="41"/>
    </row>
    <row r="96" spans="1:19" ht="21.95" customHeight="1">
      <c r="A96" s="70"/>
      <c r="B96" s="650"/>
      <c r="C96" s="405" t="s">
        <v>14</v>
      </c>
      <c r="D96" s="165"/>
      <c r="E96" s="163" t="s">
        <v>3</v>
      </c>
      <c r="F96" s="164"/>
      <c r="G96" s="164"/>
      <c r="H96" s="164"/>
      <c r="I96" s="164"/>
      <c r="J96" s="165"/>
      <c r="K96" s="163" t="s">
        <v>26</v>
      </c>
      <c r="L96" s="164"/>
      <c r="M96" s="164"/>
      <c r="N96" s="164"/>
      <c r="O96" s="164"/>
      <c r="P96" s="165"/>
      <c r="Q96" s="183"/>
      <c r="R96" s="184"/>
      <c r="S96" s="41"/>
    </row>
    <row r="97" spans="1:19" ht="21.95" customHeight="1" thickBot="1">
      <c r="A97" s="70"/>
      <c r="B97" s="651"/>
      <c r="C97" s="119" t="s">
        <v>2</v>
      </c>
      <c r="D97" s="120" t="s">
        <v>4</v>
      </c>
      <c r="E97" s="171" t="s">
        <v>116</v>
      </c>
      <c r="F97" s="172"/>
      <c r="G97" s="173"/>
      <c r="H97" s="151" t="s">
        <v>74</v>
      </c>
      <c r="I97" s="152"/>
      <c r="J97" s="153"/>
      <c r="K97" s="171" t="s">
        <v>85</v>
      </c>
      <c r="L97" s="172"/>
      <c r="M97" s="173"/>
      <c r="N97" s="151" t="s">
        <v>27</v>
      </c>
      <c r="O97" s="152"/>
      <c r="P97" s="153"/>
      <c r="Q97" s="183"/>
      <c r="R97" s="184"/>
      <c r="S97" s="41"/>
    </row>
    <row r="98" spans="1:19" ht="23.85" customHeight="1" thickBot="1">
      <c r="A98" s="70"/>
      <c r="B98" s="373"/>
      <c r="C98" s="374"/>
      <c r="D98" s="235"/>
      <c r="E98" s="662"/>
      <c r="F98" s="663"/>
      <c r="G98" s="663"/>
      <c r="H98" s="663"/>
      <c r="I98" s="663"/>
      <c r="J98" s="664"/>
      <c r="K98" s="662"/>
      <c r="L98" s="663"/>
      <c r="M98" s="663"/>
      <c r="N98" s="663"/>
      <c r="O98" s="663"/>
      <c r="P98" s="664"/>
      <c r="Q98" s="665">
        <f>SUM(E98:P98)</f>
        <v>0</v>
      </c>
      <c r="R98" s="666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456"/>
      <c r="O99" s="456"/>
      <c r="P99" s="456"/>
      <c r="Q99" s="457"/>
      <c r="R99" s="457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439" t="s">
        <v>41</v>
      </c>
      <c r="M100" s="440"/>
      <c r="N100" s="440"/>
      <c r="O100" s="441"/>
      <c r="P100" s="671">
        <f>SUM(Q73,Q78,Q83,Q88,Q93,Q98)</f>
        <v>0</v>
      </c>
      <c r="Q100" s="671"/>
      <c r="R100" s="672"/>
      <c r="S100" s="41"/>
    </row>
    <row r="101" spans="1:19" ht="29.25" thickBot="1">
      <c r="A101" s="229" t="s">
        <v>22</v>
      </c>
      <c r="B101" s="230"/>
      <c r="C101" s="231"/>
      <c r="D101" s="34" t="s">
        <v>88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649" t="s">
        <v>13</v>
      </c>
      <c r="C103" s="384" t="s">
        <v>6</v>
      </c>
      <c r="D103" s="256"/>
      <c r="E103" s="160" t="s">
        <v>28</v>
      </c>
      <c r="F103" s="161"/>
      <c r="G103" s="161"/>
      <c r="H103" s="161"/>
      <c r="I103" s="161"/>
      <c r="J103" s="162"/>
      <c r="K103" s="160" t="s">
        <v>112</v>
      </c>
      <c r="L103" s="161"/>
      <c r="M103" s="161"/>
      <c r="N103" s="161"/>
      <c r="O103" s="161"/>
      <c r="P103" s="162"/>
      <c r="Q103" s="181" t="s">
        <v>0</v>
      </c>
      <c r="R103" s="182"/>
      <c r="S103" s="41"/>
    </row>
    <row r="104" spans="1:19" ht="21.95" customHeight="1">
      <c r="A104" s="70"/>
      <c r="B104" s="650"/>
      <c r="C104" s="405" t="s">
        <v>14</v>
      </c>
      <c r="D104" s="165"/>
      <c r="E104" s="163" t="s">
        <v>3</v>
      </c>
      <c r="F104" s="164"/>
      <c r="G104" s="164"/>
      <c r="H104" s="164"/>
      <c r="I104" s="164"/>
      <c r="J104" s="165"/>
      <c r="K104" s="163" t="s">
        <v>26</v>
      </c>
      <c r="L104" s="164"/>
      <c r="M104" s="164"/>
      <c r="N104" s="164"/>
      <c r="O104" s="164"/>
      <c r="P104" s="165"/>
      <c r="Q104" s="183"/>
      <c r="R104" s="184"/>
      <c r="S104" s="41"/>
    </row>
    <row r="105" spans="1:19" ht="21.95" customHeight="1" thickBot="1">
      <c r="A105" s="70"/>
      <c r="B105" s="651"/>
      <c r="C105" s="119" t="s">
        <v>2</v>
      </c>
      <c r="D105" s="120" t="s">
        <v>4</v>
      </c>
      <c r="E105" s="171">
        <v>45652</v>
      </c>
      <c r="F105" s="172"/>
      <c r="G105" s="173"/>
      <c r="H105" s="151" t="s">
        <v>74</v>
      </c>
      <c r="I105" s="152"/>
      <c r="J105" s="153"/>
      <c r="K105" s="171" t="s">
        <v>85</v>
      </c>
      <c r="L105" s="172"/>
      <c r="M105" s="173"/>
      <c r="N105" s="151" t="s">
        <v>27</v>
      </c>
      <c r="O105" s="152"/>
      <c r="P105" s="153"/>
      <c r="Q105" s="183"/>
      <c r="R105" s="184"/>
      <c r="S105" s="41"/>
    </row>
    <row r="106" spans="1:19" ht="23.85" customHeight="1" thickBot="1">
      <c r="A106" s="70"/>
      <c r="B106" s="373"/>
      <c r="C106" s="374"/>
      <c r="D106" s="235"/>
      <c r="E106" s="662"/>
      <c r="F106" s="663"/>
      <c r="G106" s="663"/>
      <c r="H106" s="663"/>
      <c r="I106" s="663"/>
      <c r="J106" s="664"/>
      <c r="K106" s="662"/>
      <c r="L106" s="663"/>
      <c r="M106" s="663"/>
      <c r="N106" s="663"/>
      <c r="O106" s="663"/>
      <c r="P106" s="664"/>
      <c r="Q106" s="665">
        <f>SUM(E106:P106)</f>
        <v>0</v>
      </c>
      <c r="R106" s="666"/>
      <c r="S106" s="41"/>
    </row>
    <row r="107" spans="1:19" ht="9.9499999999999993" customHeight="1" thickBot="1">
      <c r="A107" s="73"/>
      <c r="B107" s="673" t="s">
        <v>12</v>
      </c>
      <c r="C107" s="673"/>
      <c r="D107" s="673"/>
      <c r="E107" s="674"/>
      <c r="F107" s="674"/>
      <c r="G107" s="674"/>
      <c r="H107" s="674"/>
      <c r="I107" s="674"/>
      <c r="J107" s="674"/>
      <c r="K107" s="127"/>
      <c r="L107" s="127"/>
      <c r="M107" s="127"/>
      <c r="N107" s="674"/>
      <c r="O107" s="674"/>
      <c r="P107" s="674"/>
      <c r="Q107" s="675"/>
      <c r="R107" s="676"/>
      <c r="S107" s="74"/>
    </row>
    <row r="108" spans="1:19" ht="21.95" customHeight="1">
      <c r="A108" s="70"/>
      <c r="B108" s="649" t="s">
        <v>13</v>
      </c>
      <c r="C108" s="384" t="s">
        <v>6</v>
      </c>
      <c r="D108" s="256"/>
      <c r="E108" s="160" t="s">
        <v>28</v>
      </c>
      <c r="F108" s="161"/>
      <c r="G108" s="161"/>
      <c r="H108" s="161"/>
      <c r="I108" s="161"/>
      <c r="J108" s="162"/>
      <c r="K108" s="160" t="s">
        <v>112</v>
      </c>
      <c r="L108" s="161"/>
      <c r="M108" s="161"/>
      <c r="N108" s="161"/>
      <c r="O108" s="161"/>
      <c r="P108" s="162"/>
      <c r="Q108" s="181" t="s">
        <v>0</v>
      </c>
      <c r="R108" s="182"/>
      <c r="S108" s="41"/>
    </row>
    <row r="109" spans="1:19" ht="21.95" customHeight="1">
      <c r="A109" s="70"/>
      <c r="B109" s="650"/>
      <c r="C109" s="405" t="s">
        <v>14</v>
      </c>
      <c r="D109" s="165"/>
      <c r="E109" s="163" t="s">
        <v>3</v>
      </c>
      <c r="F109" s="164"/>
      <c r="G109" s="164"/>
      <c r="H109" s="164"/>
      <c r="I109" s="164"/>
      <c r="J109" s="165"/>
      <c r="K109" s="163" t="s">
        <v>26</v>
      </c>
      <c r="L109" s="164"/>
      <c r="M109" s="164"/>
      <c r="N109" s="164"/>
      <c r="O109" s="164"/>
      <c r="P109" s="165"/>
      <c r="Q109" s="183"/>
      <c r="R109" s="184"/>
      <c r="S109" s="41"/>
    </row>
    <row r="110" spans="1:19" ht="21.95" customHeight="1" thickBot="1">
      <c r="A110" s="70"/>
      <c r="B110" s="651"/>
      <c r="C110" s="119" t="s">
        <v>2</v>
      </c>
      <c r="D110" s="120" t="s">
        <v>4</v>
      </c>
      <c r="E110" s="171">
        <v>45652</v>
      </c>
      <c r="F110" s="172"/>
      <c r="G110" s="173"/>
      <c r="H110" s="151" t="s">
        <v>74</v>
      </c>
      <c r="I110" s="152"/>
      <c r="J110" s="153"/>
      <c r="K110" s="171" t="s">
        <v>85</v>
      </c>
      <c r="L110" s="172"/>
      <c r="M110" s="173"/>
      <c r="N110" s="151" t="s">
        <v>87</v>
      </c>
      <c r="O110" s="152"/>
      <c r="P110" s="153"/>
      <c r="Q110" s="183"/>
      <c r="R110" s="184"/>
      <c r="S110" s="41"/>
    </row>
    <row r="111" spans="1:19" ht="23.85" customHeight="1" thickBot="1">
      <c r="A111" s="70"/>
      <c r="B111" s="373"/>
      <c r="C111" s="374"/>
      <c r="D111" s="235"/>
      <c r="E111" s="662"/>
      <c r="F111" s="663"/>
      <c r="G111" s="663"/>
      <c r="H111" s="663"/>
      <c r="I111" s="663"/>
      <c r="J111" s="664"/>
      <c r="K111" s="662"/>
      <c r="L111" s="663"/>
      <c r="M111" s="663"/>
      <c r="N111" s="663"/>
      <c r="O111" s="663"/>
      <c r="P111" s="664"/>
      <c r="Q111" s="665">
        <f>SUM(E111:P111)</f>
        <v>0</v>
      </c>
      <c r="R111" s="666"/>
      <c r="S111" s="41"/>
    </row>
    <row r="112" spans="1:19" ht="9.9499999999999993" customHeight="1" thickBot="1">
      <c r="A112" s="73"/>
      <c r="B112" s="660" t="s">
        <v>12</v>
      </c>
      <c r="C112" s="660"/>
      <c r="D112" s="660"/>
      <c r="E112" s="661"/>
      <c r="F112" s="661"/>
      <c r="G112" s="661"/>
      <c r="H112" s="661"/>
      <c r="I112" s="661"/>
      <c r="J112" s="661"/>
      <c r="K112" s="128"/>
      <c r="L112" s="128"/>
      <c r="M112" s="128"/>
      <c r="N112" s="661"/>
      <c r="O112" s="661"/>
      <c r="P112" s="661"/>
      <c r="Q112" s="667"/>
      <c r="R112" s="668"/>
      <c r="S112" s="74"/>
    </row>
    <row r="113" spans="1:19" ht="21.95" customHeight="1">
      <c r="A113" s="70"/>
      <c r="B113" s="649" t="s">
        <v>13</v>
      </c>
      <c r="C113" s="384" t="s">
        <v>6</v>
      </c>
      <c r="D113" s="256"/>
      <c r="E113" s="160" t="s">
        <v>28</v>
      </c>
      <c r="F113" s="161"/>
      <c r="G113" s="161"/>
      <c r="H113" s="161"/>
      <c r="I113" s="161"/>
      <c r="J113" s="162"/>
      <c r="K113" s="160" t="s">
        <v>112</v>
      </c>
      <c r="L113" s="161"/>
      <c r="M113" s="161"/>
      <c r="N113" s="161"/>
      <c r="O113" s="161"/>
      <c r="P113" s="162"/>
      <c r="Q113" s="181" t="s">
        <v>0</v>
      </c>
      <c r="R113" s="182"/>
      <c r="S113" s="41"/>
    </row>
    <row r="114" spans="1:19" ht="21.95" customHeight="1">
      <c r="A114" s="70"/>
      <c r="B114" s="650"/>
      <c r="C114" s="405" t="s">
        <v>14</v>
      </c>
      <c r="D114" s="165"/>
      <c r="E114" s="163" t="s">
        <v>3</v>
      </c>
      <c r="F114" s="164"/>
      <c r="G114" s="164"/>
      <c r="H114" s="164"/>
      <c r="I114" s="164"/>
      <c r="J114" s="165"/>
      <c r="K114" s="163" t="s">
        <v>26</v>
      </c>
      <c r="L114" s="164"/>
      <c r="M114" s="164"/>
      <c r="N114" s="164"/>
      <c r="O114" s="164"/>
      <c r="P114" s="165"/>
      <c r="Q114" s="183"/>
      <c r="R114" s="184"/>
      <c r="S114" s="41"/>
    </row>
    <row r="115" spans="1:19" ht="21.95" customHeight="1" thickBot="1">
      <c r="A115" s="70"/>
      <c r="B115" s="651"/>
      <c r="C115" s="119" t="s">
        <v>2</v>
      </c>
      <c r="D115" s="120" t="s">
        <v>4</v>
      </c>
      <c r="E115" s="171">
        <v>45652</v>
      </c>
      <c r="F115" s="172"/>
      <c r="G115" s="173"/>
      <c r="H115" s="151" t="s">
        <v>74</v>
      </c>
      <c r="I115" s="152"/>
      <c r="J115" s="153"/>
      <c r="K115" s="171" t="s">
        <v>85</v>
      </c>
      <c r="L115" s="172"/>
      <c r="M115" s="173"/>
      <c r="N115" s="151" t="s">
        <v>27</v>
      </c>
      <c r="O115" s="152"/>
      <c r="P115" s="153"/>
      <c r="Q115" s="183"/>
      <c r="R115" s="184"/>
      <c r="S115" s="41"/>
    </row>
    <row r="116" spans="1:19" ht="23.85" customHeight="1" thickBot="1">
      <c r="A116" s="70"/>
      <c r="B116" s="373"/>
      <c r="C116" s="374"/>
      <c r="D116" s="235"/>
      <c r="E116" s="662"/>
      <c r="F116" s="663"/>
      <c r="G116" s="663"/>
      <c r="H116" s="663"/>
      <c r="I116" s="663"/>
      <c r="J116" s="664"/>
      <c r="K116" s="662"/>
      <c r="L116" s="663"/>
      <c r="M116" s="663"/>
      <c r="N116" s="663"/>
      <c r="O116" s="663"/>
      <c r="P116" s="664"/>
      <c r="Q116" s="665">
        <f>SUM(E116:P116)</f>
        <v>0</v>
      </c>
      <c r="R116" s="666"/>
      <c r="S116" s="41"/>
    </row>
    <row r="117" spans="1:19" ht="9.9499999999999993" customHeight="1" thickBot="1">
      <c r="A117" s="73"/>
      <c r="B117" s="660" t="s">
        <v>12</v>
      </c>
      <c r="C117" s="660"/>
      <c r="D117" s="660"/>
      <c r="E117" s="661"/>
      <c r="F117" s="661"/>
      <c r="G117" s="661"/>
      <c r="H117" s="661"/>
      <c r="I117" s="661"/>
      <c r="J117" s="661"/>
      <c r="K117" s="128"/>
      <c r="L117" s="128"/>
      <c r="M117" s="128"/>
      <c r="N117" s="661"/>
      <c r="O117" s="661"/>
      <c r="P117" s="661"/>
      <c r="Q117" s="667"/>
      <c r="R117" s="668"/>
      <c r="S117" s="74"/>
    </row>
    <row r="118" spans="1:19" ht="21.95" customHeight="1">
      <c r="A118" s="70"/>
      <c r="B118" s="649" t="s">
        <v>13</v>
      </c>
      <c r="C118" s="384" t="s">
        <v>6</v>
      </c>
      <c r="D118" s="256"/>
      <c r="E118" s="160" t="s">
        <v>28</v>
      </c>
      <c r="F118" s="161"/>
      <c r="G118" s="161"/>
      <c r="H118" s="161"/>
      <c r="I118" s="161"/>
      <c r="J118" s="162"/>
      <c r="K118" s="160" t="s">
        <v>112</v>
      </c>
      <c r="L118" s="161"/>
      <c r="M118" s="161"/>
      <c r="N118" s="161"/>
      <c r="O118" s="161"/>
      <c r="P118" s="162"/>
      <c r="Q118" s="181" t="s">
        <v>0</v>
      </c>
      <c r="R118" s="182"/>
      <c r="S118" s="41"/>
    </row>
    <row r="119" spans="1:19" ht="21.95" customHeight="1">
      <c r="A119" s="70"/>
      <c r="B119" s="650"/>
      <c r="C119" s="405" t="s">
        <v>14</v>
      </c>
      <c r="D119" s="165"/>
      <c r="E119" s="163" t="s">
        <v>3</v>
      </c>
      <c r="F119" s="164"/>
      <c r="G119" s="164"/>
      <c r="H119" s="164"/>
      <c r="I119" s="164"/>
      <c r="J119" s="165"/>
      <c r="K119" s="163" t="s">
        <v>26</v>
      </c>
      <c r="L119" s="164"/>
      <c r="M119" s="164"/>
      <c r="N119" s="164"/>
      <c r="O119" s="164"/>
      <c r="P119" s="165"/>
      <c r="Q119" s="183"/>
      <c r="R119" s="184"/>
      <c r="S119" s="41"/>
    </row>
    <row r="120" spans="1:19" ht="21.95" customHeight="1" thickBot="1">
      <c r="A120" s="70"/>
      <c r="B120" s="651"/>
      <c r="C120" s="119" t="s">
        <v>2</v>
      </c>
      <c r="D120" s="120" t="s">
        <v>4</v>
      </c>
      <c r="E120" s="171">
        <v>45652</v>
      </c>
      <c r="F120" s="172"/>
      <c r="G120" s="173"/>
      <c r="H120" s="151" t="s">
        <v>74</v>
      </c>
      <c r="I120" s="152"/>
      <c r="J120" s="153"/>
      <c r="K120" s="171" t="s">
        <v>85</v>
      </c>
      <c r="L120" s="172"/>
      <c r="M120" s="173"/>
      <c r="N120" s="151" t="s">
        <v>27</v>
      </c>
      <c r="O120" s="152"/>
      <c r="P120" s="153"/>
      <c r="Q120" s="183"/>
      <c r="R120" s="184"/>
      <c r="S120" s="41"/>
    </row>
    <row r="121" spans="1:19" ht="23.85" customHeight="1" thickBot="1">
      <c r="A121" s="70"/>
      <c r="B121" s="373"/>
      <c r="C121" s="374"/>
      <c r="D121" s="235"/>
      <c r="E121" s="662"/>
      <c r="F121" s="663"/>
      <c r="G121" s="663"/>
      <c r="H121" s="663"/>
      <c r="I121" s="663"/>
      <c r="J121" s="664"/>
      <c r="K121" s="662"/>
      <c r="L121" s="663"/>
      <c r="M121" s="663"/>
      <c r="N121" s="663"/>
      <c r="O121" s="663"/>
      <c r="P121" s="664"/>
      <c r="Q121" s="665">
        <f>SUM(E121:P121)</f>
        <v>0</v>
      </c>
      <c r="R121" s="666"/>
      <c r="S121" s="41"/>
    </row>
    <row r="122" spans="1:19" ht="9.9499999999999993" customHeight="1" thickBot="1">
      <c r="A122" s="73"/>
      <c r="B122" s="660" t="s">
        <v>12</v>
      </c>
      <c r="C122" s="660"/>
      <c r="D122" s="660"/>
      <c r="E122" s="661"/>
      <c r="F122" s="661"/>
      <c r="G122" s="661"/>
      <c r="H122" s="661"/>
      <c r="I122" s="661"/>
      <c r="J122" s="661"/>
      <c r="K122" s="128"/>
      <c r="L122" s="128"/>
      <c r="M122" s="128"/>
      <c r="N122" s="661"/>
      <c r="O122" s="661"/>
      <c r="P122" s="661"/>
      <c r="Q122" s="667"/>
      <c r="R122" s="668"/>
      <c r="S122" s="74"/>
    </row>
    <row r="123" spans="1:19" ht="21.95" customHeight="1">
      <c r="A123" s="70"/>
      <c r="B123" s="649" t="s">
        <v>13</v>
      </c>
      <c r="C123" s="384" t="s">
        <v>6</v>
      </c>
      <c r="D123" s="256"/>
      <c r="E123" s="160" t="s">
        <v>28</v>
      </c>
      <c r="F123" s="161"/>
      <c r="G123" s="161"/>
      <c r="H123" s="161"/>
      <c r="I123" s="161"/>
      <c r="J123" s="162"/>
      <c r="K123" s="160" t="s">
        <v>112</v>
      </c>
      <c r="L123" s="161"/>
      <c r="M123" s="161"/>
      <c r="N123" s="161"/>
      <c r="O123" s="161"/>
      <c r="P123" s="162"/>
      <c r="Q123" s="181" t="s">
        <v>0</v>
      </c>
      <c r="R123" s="182"/>
      <c r="S123" s="41"/>
    </row>
    <row r="124" spans="1:19" ht="21.95" customHeight="1">
      <c r="A124" s="70"/>
      <c r="B124" s="669"/>
      <c r="C124" s="405" t="s">
        <v>14</v>
      </c>
      <c r="D124" s="165"/>
      <c r="E124" s="163" t="s">
        <v>3</v>
      </c>
      <c r="F124" s="164"/>
      <c r="G124" s="164"/>
      <c r="H124" s="164"/>
      <c r="I124" s="164"/>
      <c r="J124" s="165"/>
      <c r="K124" s="163" t="s">
        <v>26</v>
      </c>
      <c r="L124" s="164"/>
      <c r="M124" s="164"/>
      <c r="N124" s="164"/>
      <c r="O124" s="164"/>
      <c r="P124" s="165"/>
      <c r="Q124" s="183"/>
      <c r="R124" s="184"/>
      <c r="S124" s="41"/>
    </row>
    <row r="125" spans="1:19" ht="21.95" customHeight="1" thickBot="1">
      <c r="A125" s="70"/>
      <c r="B125" s="670"/>
      <c r="C125" s="119" t="s">
        <v>2</v>
      </c>
      <c r="D125" s="120" t="s">
        <v>4</v>
      </c>
      <c r="E125" s="171">
        <v>45652</v>
      </c>
      <c r="F125" s="172"/>
      <c r="G125" s="173"/>
      <c r="H125" s="151" t="s">
        <v>74</v>
      </c>
      <c r="I125" s="152"/>
      <c r="J125" s="153"/>
      <c r="K125" s="171" t="s">
        <v>85</v>
      </c>
      <c r="L125" s="172"/>
      <c r="M125" s="173"/>
      <c r="N125" s="151" t="s">
        <v>27</v>
      </c>
      <c r="O125" s="152"/>
      <c r="P125" s="153"/>
      <c r="Q125" s="183"/>
      <c r="R125" s="184"/>
      <c r="S125" s="41"/>
    </row>
    <row r="126" spans="1:19" ht="23.85" customHeight="1" thickBot="1">
      <c r="A126" s="70"/>
      <c r="B126" s="373"/>
      <c r="C126" s="374"/>
      <c r="D126" s="235"/>
      <c r="E126" s="662"/>
      <c r="F126" s="663"/>
      <c r="G126" s="663"/>
      <c r="H126" s="663"/>
      <c r="I126" s="663"/>
      <c r="J126" s="664"/>
      <c r="K126" s="662"/>
      <c r="L126" s="663"/>
      <c r="M126" s="663"/>
      <c r="N126" s="663"/>
      <c r="O126" s="663"/>
      <c r="P126" s="664"/>
      <c r="Q126" s="665">
        <f>SUM(E126:P126)</f>
        <v>0</v>
      </c>
      <c r="R126" s="666"/>
      <c r="S126" s="41"/>
    </row>
    <row r="127" spans="1:19" ht="9.9499999999999993" customHeight="1" thickBot="1">
      <c r="A127" s="73"/>
      <c r="B127" s="660" t="s">
        <v>12</v>
      </c>
      <c r="C127" s="660"/>
      <c r="D127" s="660"/>
      <c r="E127" s="661"/>
      <c r="F127" s="661"/>
      <c r="G127" s="661"/>
      <c r="H127" s="661"/>
      <c r="I127" s="661"/>
      <c r="J127" s="661"/>
      <c r="K127" s="128"/>
      <c r="L127" s="128"/>
      <c r="M127" s="128"/>
      <c r="N127" s="661"/>
      <c r="O127" s="661"/>
      <c r="P127" s="661"/>
      <c r="Q127" s="667"/>
      <c r="R127" s="668"/>
      <c r="S127" s="74"/>
    </row>
    <row r="128" spans="1:19" ht="21.95" customHeight="1">
      <c r="A128" s="70"/>
      <c r="B128" s="649" t="s">
        <v>13</v>
      </c>
      <c r="C128" s="384" t="s">
        <v>6</v>
      </c>
      <c r="D128" s="256"/>
      <c r="E128" s="160" t="s">
        <v>28</v>
      </c>
      <c r="F128" s="161"/>
      <c r="G128" s="161"/>
      <c r="H128" s="161"/>
      <c r="I128" s="161"/>
      <c r="J128" s="162"/>
      <c r="K128" s="160" t="s">
        <v>112</v>
      </c>
      <c r="L128" s="161"/>
      <c r="M128" s="161"/>
      <c r="N128" s="161"/>
      <c r="O128" s="161"/>
      <c r="P128" s="162"/>
      <c r="Q128" s="181" t="s">
        <v>0</v>
      </c>
      <c r="R128" s="182"/>
      <c r="S128" s="41"/>
    </row>
    <row r="129" spans="1:20" ht="21.95" customHeight="1">
      <c r="A129" s="70"/>
      <c r="B129" s="650"/>
      <c r="C129" s="405" t="s">
        <v>14</v>
      </c>
      <c r="D129" s="165"/>
      <c r="E129" s="163" t="s">
        <v>3</v>
      </c>
      <c r="F129" s="164"/>
      <c r="G129" s="164"/>
      <c r="H129" s="164"/>
      <c r="I129" s="164"/>
      <c r="J129" s="165"/>
      <c r="K129" s="163" t="s">
        <v>26</v>
      </c>
      <c r="L129" s="164"/>
      <c r="M129" s="164"/>
      <c r="N129" s="164"/>
      <c r="O129" s="164"/>
      <c r="P129" s="165"/>
      <c r="Q129" s="183"/>
      <c r="R129" s="184"/>
      <c r="S129" s="41"/>
    </row>
    <row r="130" spans="1:20" ht="21.95" customHeight="1" thickBot="1">
      <c r="A130" s="70"/>
      <c r="B130" s="651"/>
      <c r="C130" s="119" t="s">
        <v>2</v>
      </c>
      <c r="D130" s="120" t="s">
        <v>4</v>
      </c>
      <c r="E130" s="171">
        <v>45652</v>
      </c>
      <c r="F130" s="172"/>
      <c r="G130" s="173"/>
      <c r="H130" s="151" t="s">
        <v>74</v>
      </c>
      <c r="I130" s="152"/>
      <c r="J130" s="153"/>
      <c r="K130" s="171" t="s">
        <v>85</v>
      </c>
      <c r="L130" s="172"/>
      <c r="M130" s="173"/>
      <c r="N130" s="151" t="s">
        <v>27</v>
      </c>
      <c r="O130" s="152"/>
      <c r="P130" s="153"/>
      <c r="Q130" s="183"/>
      <c r="R130" s="184"/>
      <c r="S130" s="41"/>
    </row>
    <row r="131" spans="1:20" ht="23.85" customHeight="1" thickBot="1">
      <c r="A131" s="70"/>
      <c r="B131" s="373"/>
      <c r="C131" s="374"/>
      <c r="D131" s="235"/>
      <c r="E131" s="662"/>
      <c r="F131" s="663"/>
      <c r="G131" s="663"/>
      <c r="H131" s="663"/>
      <c r="I131" s="663"/>
      <c r="J131" s="664"/>
      <c r="K131" s="662"/>
      <c r="L131" s="663"/>
      <c r="M131" s="663"/>
      <c r="N131" s="663"/>
      <c r="O131" s="663"/>
      <c r="P131" s="664"/>
      <c r="Q131" s="665">
        <f>SUM(E131:P131)</f>
        <v>0</v>
      </c>
      <c r="R131" s="666"/>
      <c r="S131" s="41"/>
    </row>
    <row r="132" spans="1:20" ht="9.9499999999999993" customHeight="1" thickBot="1">
      <c r="A132" s="73"/>
      <c r="B132" s="448" t="s">
        <v>12</v>
      </c>
      <c r="C132" s="448"/>
      <c r="D132" s="448"/>
      <c r="E132" s="170"/>
      <c r="F132" s="170"/>
      <c r="G132" s="170"/>
      <c r="H132" s="170"/>
      <c r="I132" s="170"/>
      <c r="J132" s="170"/>
      <c r="K132" s="75"/>
      <c r="L132" s="75"/>
      <c r="M132" s="75"/>
      <c r="N132" s="170"/>
      <c r="O132" s="170"/>
      <c r="P132" s="170"/>
      <c r="Q132" s="446"/>
      <c r="R132" s="447"/>
      <c r="S132" s="74"/>
    </row>
    <row r="133" spans="1:20" ht="28.5" customHeight="1" thickBot="1">
      <c r="A133" s="70"/>
      <c r="B133" s="76"/>
      <c r="C133" s="77"/>
      <c r="D133" s="78"/>
      <c r="E133" s="78"/>
      <c r="F133" s="78"/>
      <c r="G133" s="78"/>
      <c r="H133" s="78"/>
      <c r="I133" s="78"/>
      <c r="J133" s="78"/>
      <c r="K133" s="78"/>
      <c r="L133" s="439" t="s">
        <v>37</v>
      </c>
      <c r="M133" s="526"/>
      <c r="N133" s="526"/>
      <c r="O133" s="527"/>
      <c r="P133" s="671">
        <f>SUM(Q106,Q111,Q116,Q121,Q126,Q131)</f>
        <v>0</v>
      </c>
      <c r="Q133" s="671"/>
      <c r="R133" s="672"/>
      <c r="S133" s="41"/>
    </row>
    <row r="134" spans="1:20" ht="24.75" customHeight="1">
      <c r="A134" s="70"/>
      <c r="B134" s="131" t="s">
        <v>96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2.5" customHeight="1">
      <c r="B135" s="77" t="s">
        <v>81</v>
      </c>
    </row>
    <row r="136" spans="1:20" ht="22.5" customHeight="1">
      <c r="B136" s="77" t="s">
        <v>120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69"/>
      <c r="S136" s="69"/>
      <c r="T136" s="69"/>
    </row>
    <row r="137" spans="1:20" ht="22.5" customHeight="1">
      <c r="B137" s="77" t="s">
        <v>121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69"/>
      <c r="S137" s="69"/>
      <c r="T137" s="69"/>
    </row>
    <row r="138" spans="1:20" ht="22.5" customHeight="1">
      <c r="B138" s="77" t="s">
        <v>122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69"/>
      <c r="S138" s="69"/>
      <c r="T138" s="69"/>
    </row>
    <row r="139" spans="1:20" ht="22.5" customHeight="1">
      <c r="B139" s="129" t="s">
        <v>82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69"/>
      <c r="S139" s="69"/>
      <c r="T139" s="69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69"/>
      <c r="S140" s="69"/>
      <c r="T140" s="69"/>
    </row>
  </sheetData>
  <sheetProtection formatCells="0" formatColumns="0" formatRows="0" insertColumns="0" insertRows="0" insertHyperlinks="0" deleteColumns="0" deleteRows="0" sort="0" autoFilter="0" pivotTables="0"/>
  <mergeCells count="598">
    <mergeCell ref="B8:D8"/>
    <mergeCell ref="E8:G8"/>
    <mergeCell ref="H8:J8"/>
    <mergeCell ref="K8:M8"/>
    <mergeCell ref="B9:D9"/>
    <mergeCell ref="E9:G9"/>
    <mergeCell ref="H9:J9"/>
    <mergeCell ref="K9:M9"/>
    <mergeCell ref="O39:Q39"/>
    <mergeCell ref="P13:Q13"/>
    <mergeCell ref="L24:M24"/>
    <mergeCell ref="N24:O24"/>
    <mergeCell ref="P24:Q24"/>
    <mergeCell ref="J16:K16"/>
    <mergeCell ref="B17:E17"/>
    <mergeCell ref="H17:I17"/>
    <mergeCell ref="J17:K17"/>
    <mergeCell ref="F17:G17"/>
    <mergeCell ref="A20:C20"/>
    <mergeCell ref="B24:B27"/>
    <mergeCell ref="D24:E24"/>
    <mergeCell ref="F24:G24"/>
    <mergeCell ref="H24:I24"/>
    <mergeCell ref="J24:K24"/>
    <mergeCell ref="AE64:AF64"/>
    <mergeCell ref="AC64:AD64"/>
    <mergeCell ref="V64:W64"/>
    <mergeCell ref="E123:J123"/>
    <mergeCell ref="K123:P123"/>
    <mergeCell ref="E124:J124"/>
    <mergeCell ref="K124:P124"/>
    <mergeCell ref="E125:G125"/>
    <mergeCell ref="H125:J125"/>
    <mergeCell ref="K125:M125"/>
    <mergeCell ref="AE68:AF68"/>
    <mergeCell ref="AE65:AF65"/>
    <mergeCell ref="AC65:AD65"/>
    <mergeCell ref="AA65:AB65"/>
    <mergeCell ref="X66:Z66"/>
    <mergeCell ref="X65:Z65"/>
    <mergeCell ref="AE66:AF66"/>
    <mergeCell ref="AC66:AD66"/>
    <mergeCell ref="AA66:AB66"/>
    <mergeCell ref="N67:O67"/>
    <mergeCell ref="P67:S67"/>
    <mergeCell ref="AA64:AB64"/>
    <mergeCell ref="X64:Z64"/>
    <mergeCell ref="AE71:AF71"/>
    <mergeCell ref="B70:B72"/>
    <mergeCell ref="C70:D70"/>
    <mergeCell ref="E73:J73"/>
    <mergeCell ref="K70:P70"/>
    <mergeCell ref="K71:P71"/>
    <mergeCell ref="K72:M72"/>
    <mergeCell ref="N72:P72"/>
    <mergeCell ref="K73:P73"/>
    <mergeCell ref="Q70:R72"/>
    <mergeCell ref="C71:D71"/>
    <mergeCell ref="E70:J70"/>
    <mergeCell ref="E71:J71"/>
    <mergeCell ref="E72:G72"/>
    <mergeCell ref="H72:J72"/>
    <mergeCell ref="A68:C68"/>
    <mergeCell ref="I67:J67"/>
    <mergeCell ref="K67:M67"/>
    <mergeCell ref="V65:W66"/>
    <mergeCell ref="V67:W68"/>
    <mergeCell ref="AC67:AD67"/>
    <mergeCell ref="X67:Z67"/>
    <mergeCell ref="AA67:AB67"/>
    <mergeCell ref="X68:Z68"/>
    <mergeCell ref="AA68:AB68"/>
    <mergeCell ref="AC68:AD68"/>
    <mergeCell ref="N58:O58"/>
    <mergeCell ref="P58:Q58"/>
    <mergeCell ref="L133:O133"/>
    <mergeCell ref="K83:P83"/>
    <mergeCell ref="K85:P85"/>
    <mergeCell ref="K86:P86"/>
    <mergeCell ref="K81:P81"/>
    <mergeCell ref="K82:M82"/>
    <mergeCell ref="N82:P82"/>
    <mergeCell ref="K95:P95"/>
    <mergeCell ref="K104:P104"/>
    <mergeCell ref="K105:M105"/>
    <mergeCell ref="K106:P106"/>
    <mergeCell ref="K108:P108"/>
    <mergeCell ref="K109:P109"/>
    <mergeCell ref="P133:R133"/>
    <mergeCell ref="Q80:R82"/>
    <mergeCell ref="K80:P80"/>
    <mergeCell ref="K92:M92"/>
    <mergeCell ref="N92:P92"/>
    <mergeCell ref="K93:P93"/>
    <mergeCell ref="K88:P88"/>
    <mergeCell ref="K90:P90"/>
    <mergeCell ref="K91:P91"/>
    <mergeCell ref="L15:M15"/>
    <mergeCell ref="N15:O15"/>
    <mergeCell ref="L26:M26"/>
    <mergeCell ref="N26:O26"/>
    <mergeCell ref="P26:Q26"/>
    <mergeCell ref="L16:M16"/>
    <mergeCell ref="N16:O16"/>
    <mergeCell ref="L17:M17"/>
    <mergeCell ref="N17:O17"/>
    <mergeCell ref="P17:Q17"/>
    <mergeCell ref="P14:Q16"/>
    <mergeCell ref="AE67:AF67"/>
    <mergeCell ref="V71:AD71"/>
    <mergeCell ref="AE70:AF70"/>
    <mergeCell ref="AC70:AD70"/>
    <mergeCell ref="AA70:AB70"/>
    <mergeCell ref="X70:Z70"/>
    <mergeCell ref="AC69:AD69"/>
    <mergeCell ref="AE69:AF69"/>
    <mergeCell ref="A11:D11"/>
    <mergeCell ref="B13:E13"/>
    <mergeCell ref="H13:I13"/>
    <mergeCell ref="J13:K13"/>
    <mergeCell ref="L13:M13"/>
    <mergeCell ref="N13:O13"/>
    <mergeCell ref="B14:E16"/>
    <mergeCell ref="H14:I16"/>
    <mergeCell ref="J14:K14"/>
    <mergeCell ref="L14:M14"/>
    <mergeCell ref="N14:O14"/>
    <mergeCell ref="F13:G13"/>
    <mergeCell ref="F14:G14"/>
    <mergeCell ref="F15:G15"/>
    <mergeCell ref="F16:G16"/>
    <mergeCell ref="J15:K15"/>
    <mergeCell ref="D27:E27"/>
    <mergeCell ref="F27:G27"/>
    <mergeCell ref="H27:I27"/>
    <mergeCell ref="J27:K27"/>
    <mergeCell ref="D26:E26"/>
    <mergeCell ref="F26:G26"/>
    <mergeCell ref="H26:I26"/>
    <mergeCell ref="J26:K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4:S24"/>
    <mergeCell ref="B32:C32"/>
    <mergeCell ref="D32:E32"/>
    <mergeCell ref="T26:U26"/>
    <mergeCell ref="L27:M27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R26:S26"/>
    <mergeCell ref="T29:U29"/>
    <mergeCell ref="B30:C30"/>
    <mergeCell ref="D30:E30"/>
    <mergeCell ref="F30:G30"/>
    <mergeCell ref="H30:I30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N79:P79"/>
    <mergeCell ref="Q79:R79"/>
    <mergeCell ref="B73:D73"/>
    <mergeCell ref="Q73:R73"/>
    <mergeCell ref="N74:P74"/>
    <mergeCell ref="Q74:R74"/>
    <mergeCell ref="B75:B77"/>
    <mergeCell ref="C75:D75"/>
    <mergeCell ref="Q75:R77"/>
    <mergeCell ref="C76:D76"/>
    <mergeCell ref="E78:J78"/>
    <mergeCell ref="K78:P78"/>
    <mergeCell ref="E75:J75"/>
    <mergeCell ref="K75:P75"/>
    <mergeCell ref="E77:G77"/>
    <mergeCell ref="H77:J77"/>
    <mergeCell ref="K77:M77"/>
    <mergeCell ref="N77:P77"/>
    <mergeCell ref="E76:J76"/>
    <mergeCell ref="K76:P76"/>
    <mergeCell ref="B78:D78"/>
    <mergeCell ref="Q78:R78"/>
    <mergeCell ref="Q83:R83"/>
    <mergeCell ref="N84:P84"/>
    <mergeCell ref="Q84:R84"/>
    <mergeCell ref="B85:B87"/>
    <mergeCell ref="C85:D85"/>
    <mergeCell ref="Q85:R87"/>
    <mergeCell ref="C86:D86"/>
    <mergeCell ref="E87:G87"/>
    <mergeCell ref="H87:J87"/>
    <mergeCell ref="K87:M87"/>
    <mergeCell ref="N87:P87"/>
    <mergeCell ref="E83:J83"/>
    <mergeCell ref="E85:J85"/>
    <mergeCell ref="E86:J86"/>
    <mergeCell ref="B83:D83"/>
    <mergeCell ref="K97:M97"/>
    <mergeCell ref="N97:P97"/>
    <mergeCell ref="E98:J98"/>
    <mergeCell ref="K98:P98"/>
    <mergeCell ref="E93:J93"/>
    <mergeCell ref="E96:J96"/>
    <mergeCell ref="Q88:R88"/>
    <mergeCell ref="N89:P89"/>
    <mergeCell ref="Q89:R89"/>
    <mergeCell ref="E88:J88"/>
    <mergeCell ref="K96:P96"/>
    <mergeCell ref="B106:D106"/>
    <mergeCell ref="Q106:R106"/>
    <mergeCell ref="B107:D107"/>
    <mergeCell ref="E107:G107"/>
    <mergeCell ref="H107:J107"/>
    <mergeCell ref="N107:P107"/>
    <mergeCell ref="Q107:R107"/>
    <mergeCell ref="E106:J106"/>
    <mergeCell ref="B108:B110"/>
    <mergeCell ref="C108:D108"/>
    <mergeCell ref="Q108:R110"/>
    <mergeCell ref="C109:D109"/>
    <mergeCell ref="N110:P110"/>
    <mergeCell ref="E108:J108"/>
    <mergeCell ref="E109:J109"/>
    <mergeCell ref="E110:G110"/>
    <mergeCell ref="H110:J110"/>
    <mergeCell ref="K110:M110"/>
    <mergeCell ref="B103:B105"/>
    <mergeCell ref="C103:D103"/>
    <mergeCell ref="Q103:R105"/>
    <mergeCell ref="C104:D104"/>
    <mergeCell ref="N105:P105"/>
    <mergeCell ref="E104:J104"/>
    <mergeCell ref="E105:G105"/>
    <mergeCell ref="H105:J105"/>
    <mergeCell ref="E103:J103"/>
    <mergeCell ref="K103:P103"/>
    <mergeCell ref="B112:D112"/>
    <mergeCell ref="E112:G112"/>
    <mergeCell ref="H112:J112"/>
    <mergeCell ref="N112:P112"/>
    <mergeCell ref="B111:D111"/>
    <mergeCell ref="Q112:R112"/>
    <mergeCell ref="E111:J111"/>
    <mergeCell ref="K111:P111"/>
    <mergeCell ref="Q122:R122"/>
    <mergeCell ref="C114:D114"/>
    <mergeCell ref="Q111:R111"/>
    <mergeCell ref="Q126:R126"/>
    <mergeCell ref="Q123:R125"/>
    <mergeCell ref="C118:D118"/>
    <mergeCell ref="Q121:R121"/>
    <mergeCell ref="K119:P119"/>
    <mergeCell ref="E120:G120"/>
    <mergeCell ref="E115:G115"/>
    <mergeCell ref="H115:J115"/>
    <mergeCell ref="K115:M115"/>
    <mergeCell ref="E116:J116"/>
    <mergeCell ref="K116:P116"/>
    <mergeCell ref="B117:D117"/>
    <mergeCell ref="B116:D116"/>
    <mergeCell ref="E121:J121"/>
    <mergeCell ref="K121:P121"/>
    <mergeCell ref="P100:R100"/>
    <mergeCell ref="L100:O100"/>
    <mergeCell ref="Q90:R92"/>
    <mergeCell ref="H120:J120"/>
    <mergeCell ref="K120:M120"/>
    <mergeCell ref="E113:J113"/>
    <mergeCell ref="K113:P113"/>
    <mergeCell ref="E117:G117"/>
    <mergeCell ref="H117:J117"/>
    <mergeCell ref="N117:P117"/>
    <mergeCell ref="Q117:R117"/>
    <mergeCell ref="Q113:R115"/>
    <mergeCell ref="Q98:R98"/>
    <mergeCell ref="N99:P99"/>
    <mergeCell ref="Q99:R99"/>
    <mergeCell ref="Q93:R93"/>
    <mergeCell ref="N94:P94"/>
    <mergeCell ref="Q94:R94"/>
    <mergeCell ref="Q95:R97"/>
    <mergeCell ref="E97:G97"/>
    <mergeCell ref="H97:J97"/>
    <mergeCell ref="E118:J118"/>
    <mergeCell ref="K118:P118"/>
    <mergeCell ref="E119:J119"/>
    <mergeCell ref="N130:P130"/>
    <mergeCell ref="B131:D131"/>
    <mergeCell ref="B128:B130"/>
    <mergeCell ref="C128:D128"/>
    <mergeCell ref="B113:B115"/>
    <mergeCell ref="C113:D113"/>
    <mergeCell ref="Q116:R116"/>
    <mergeCell ref="B126:D126"/>
    <mergeCell ref="B123:B125"/>
    <mergeCell ref="C123:D123"/>
    <mergeCell ref="C129:D129"/>
    <mergeCell ref="C124:D124"/>
    <mergeCell ref="B122:D122"/>
    <mergeCell ref="E122:G122"/>
    <mergeCell ref="H122:J122"/>
    <mergeCell ref="N122:P122"/>
    <mergeCell ref="B121:D121"/>
    <mergeCell ref="Q118:R120"/>
    <mergeCell ref="C119:D119"/>
    <mergeCell ref="N120:P120"/>
    <mergeCell ref="B118:B120"/>
    <mergeCell ref="N115:P115"/>
    <mergeCell ref="E114:J114"/>
    <mergeCell ref="K114:P114"/>
    <mergeCell ref="B132:D132"/>
    <mergeCell ref="E132:G132"/>
    <mergeCell ref="H132:J132"/>
    <mergeCell ref="N132:P132"/>
    <mergeCell ref="Q132:R132"/>
    <mergeCell ref="N125:P125"/>
    <mergeCell ref="B127:D127"/>
    <mergeCell ref="E127:G127"/>
    <mergeCell ref="H127:J127"/>
    <mergeCell ref="E126:J126"/>
    <mergeCell ref="K126:P126"/>
    <mergeCell ref="E128:J128"/>
    <mergeCell ref="K128:P128"/>
    <mergeCell ref="E129:J129"/>
    <mergeCell ref="K129:P129"/>
    <mergeCell ref="E130:G130"/>
    <mergeCell ref="H130:J130"/>
    <mergeCell ref="K130:M130"/>
    <mergeCell ref="E131:J131"/>
    <mergeCell ref="K131:P131"/>
    <mergeCell ref="Q131:R131"/>
    <mergeCell ref="Q128:R130"/>
    <mergeCell ref="Q127:R127"/>
    <mergeCell ref="N127:P127"/>
    <mergeCell ref="H4:I4"/>
    <mergeCell ref="H5:I5"/>
    <mergeCell ref="J4:M4"/>
    <mergeCell ref="J5:M5"/>
    <mergeCell ref="L33:M33"/>
    <mergeCell ref="J33:K33"/>
    <mergeCell ref="H33:I33"/>
    <mergeCell ref="R13:S13"/>
    <mergeCell ref="R15:S15"/>
    <mergeCell ref="R16:S16"/>
    <mergeCell ref="R17:S17"/>
    <mergeCell ref="R14:S14"/>
    <mergeCell ref="N31:O31"/>
    <mergeCell ref="P31:Q31"/>
    <mergeCell ref="R31:S31"/>
    <mergeCell ref="N4:O4"/>
    <mergeCell ref="P4:S4"/>
    <mergeCell ref="N5:O5"/>
    <mergeCell ref="P5:S5"/>
    <mergeCell ref="J30:K30"/>
    <mergeCell ref="L30:M30"/>
    <mergeCell ref="N30:O30"/>
    <mergeCell ref="P30:Q30"/>
    <mergeCell ref="R30:S30"/>
    <mergeCell ref="F32:G32"/>
    <mergeCell ref="H32:I32"/>
    <mergeCell ref="J32:K32"/>
    <mergeCell ref="B88:D88"/>
    <mergeCell ref="B80:B82"/>
    <mergeCell ref="C80:D80"/>
    <mergeCell ref="C81:D81"/>
    <mergeCell ref="E81:J81"/>
    <mergeCell ref="E82:G82"/>
    <mergeCell ref="H82:J82"/>
    <mergeCell ref="E80:J80"/>
    <mergeCell ref="B40:C40"/>
    <mergeCell ref="D40:E40"/>
    <mergeCell ref="F40:G40"/>
    <mergeCell ref="H40:I40"/>
    <mergeCell ref="J40:K40"/>
    <mergeCell ref="B42:C42"/>
    <mergeCell ref="D42:E42"/>
    <mergeCell ref="F42:G42"/>
    <mergeCell ref="H42:I42"/>
    <mergeCell ref="J42:K42"/>
    <mergeCell ref="B44:C44"/>
    <mergeCell ref="D44:E44"/>
    <mergeCell ref="F44:G44"/>
    <mergeCell ref="A101:C101"/>
    <mergeCell ref="B90:B92"/>
    <mergeCell ref="C90:D90"/>
    <mergeCell ref="C91:D91"/>
    <mergeCell ref="E95:J95"/>
    <mergeCell ref="B98:D98"/>
    <mergeCell ref="E92:G92"/>
    <mergeCell ref="H92:J92"/>
    <mergeCell ref="E90:J90"/>
    <mergeCell ref="E91:J91"/>
    <mergeCell ref="B93:D93"/>
    <mergeCell ref="B95:B97"/>
    <mergeCell ref="C95:D95"/>
    <mergeCell ref="C96:D96"/>
    <mergeCell ref="B31:C31"/>
    <mergeCell ref="D31:E31"/>
    <mergeCell ref="F31:G31"/>
    <mergeCell ref="H31:I31"/>
    <mergeCell ref="J31:K31"/>
    <mergeCell ref="L31:M31"/>
    <mergeCell ref="V69:W70"/>
    <mergeCell ref="X69:Z69"/>
    <mergeCell ref="AA69:AB69"/>
    <mergeCell ref="T31:U31"/>
    <mergeCell ref="L32:M32"/>
    <mergeCell ref="N32:O32"/>
    <mergeCell ref="P32:Q32"/>
    <mergeCell ref="R32:S32"/>
    <mergeCell ref="B34:C34"/>
    <mergeCell ref="D34:E34"/>
    <mergeCell ref="F34:G34"/>
    <mergeCell ref="H34:I34"/>
    <mergeCell ref="J34:K34"/>
    <mergeCell ref="L34:M34"/>
    <mergeCell ref="N34:O34"/>
    <mergeCell ref="P34:Q34"/>
    <mergeCell ref="T33:U33"/>
    <mergeCell ref="T32:U32"/>
    <mergeCell ref="T34:U34"/>
    <mergeCell ref="F33:G33"/>
    <mergeCell ref="D33:E33"/>
    <mergeCell ref="B33:C33"/>
    <mergeCell ref="B36:B39"/>
    <mergeCell ref="D36:E36"/>
    <mergeCell ref="J36:K39"/>
    <mergeCell ref="F37:G37"/>
    <mergeCell ref="D37:E37"/>
    <mergeCell ref="M37:S37"/>
    <mergeCell ref="F38:G38"/>
    <mergeCell ref="D38:E38"/>
    <mergeCell ref="M38:S38"/>
    <mergeCell ref="F39:G39"/>
    <mergeCell ref="D39:E39"/>
    <mergeCell ref="M39:N39"/>
    <mergeCell ref="R34:S34"/>
    <mergeCell ref="R39:S39"/>
    <mergeCell ref="R33:S33"/>
    <mergeCell ref="P33:Q33"/>
    <mergeCell ref="N33:O33"/>
    <mergeCell ref="M40:N40"/>
    <mergeCell ref="B41:C41"/>
    <mergeCell ref="D41:E41"/>
    <mergeCell ref="F41:G41"/>
    <mergeCell ref="H41:I41"/>
    <mergeCell ref="J41:K41"/>
    <mergeCell ref="M41:N41"/>
    <mergeCell ref="O40:Q40"/>
    <mergeCell ref="R40:S40"/>
    <mergeCell ref="O41:Q41"/>
    <mergeCell ref="R41:S41"/>
    <mergeCell ref="M42:N42"/>
    <mergeCell ref="B43:C43"/>
    <mergeCell ref="D43:E43"/>
    <mergeCell ref="F43:G43"/>
    <mergeCell ref="H43:I43"/>
    <mergeCell ref="J43:K43"/>
    <mergeCell ref="M43:N43"/>
    <mergeCell ref="O42:Q42"/>
    <mergeCell ref="R42:S42"/>
    <mergeCell ref="O43:Q43"/>
    <mergeCell ref="R43:S43"/>
    <mergeCell ref="O44:Q44"/>
    <mergeCell ref="R44:S44"/>
    <mergeCell ref="O45:Q45"/>
    <mergeCell ref="R45:S45"/>
    <mergeCell ref="B46:C46"/>
    <mergeCell ref="D46:E46"/>
    <mergeCell ref="F46:G46"/>
    <mergeCell ref="H46:I46"/>
    <mergeCell ref="J46:K46"/>
    <mergeCell ref="M46:N46"/>
    <mergeCell ref="H44:I44"/>
    <mergeCell ref="J44:K44"/>
    <mergeCell ref="M44:N44"/>
    <mergeCell ref="B45:C45"/>
    <mergeCell ref="D45:E45"/>
    <mergeCell ref="F45:G45"/>
    <mergeCell ref="H45:I45"/>
    <mergeCell ref="J45:K45"/>
    <mergeCell ref="M45:N45"/>
    <mergeCell ref="B48:C48"/>
    <mergeCell ref="D48:F48"/>
    <mergeCell ref="G48:H48"/>
    <mergeCell ref="I48:J48"/>
    <mergeCell ref="K48:L48"/>
    <mergeCell ref="O46:Q46"/>
    <mergeCell ref="R46:S46"/>
    <mergeCell ref="B49:C50"/>
    <mergeCell ref="D49:F49"/>
    <mergeCell ref="G49:H49"/>
    <mergeCell ref="I49:J49"/>
    <mergeCell ref="K49:L49"/>
    <mergeCell ref="N49:O49"/>
    <mergeCell ref="P49:Q49"/>
    <mergeCell ref="R49:S49"/>
    <mergeCell ref="D50:F50"/>
    <mergeCell ref="G50:H50"/>
    <mergeCell ref="I50:J50"/>
    <mergeCell ref="K50:L50"/>
    <mergeCell ref="N50:O50"/>
    <mergeCell ref="P50:Q50"/>
    <mergeCell ref="R50:S50"/>
    <mergeCell ref="B51:C52"/>
    <mergeCell ref="D51:F51"/>
    <mergeCell ref="G51:H51"/>
    <mergeCell ref="I51:J51"/>
    <mergeCell ref="K51:L51"/>
    <mergeCell ref="D52:F52"/>
    <mergeCell ref="G52:H52"/>
    <mergeCell ref="I52:J52"/>
    <mergeCell ref="K52:L52"/>
    <mergeCell ref="B53:C54"/>
    <mergeCell ref="D53:F53"/>
    <mergeCell ref="G53:H53"/>
    <mergeCell ref="I53:J53"/>
    <mergeCell ref="K53:L53"/>
    <mergeCell ref="N53:O53"/>
    <mergeCell ref="P53:Q53"/>
    <mergeCell ref="R53:S53"/>
    <mergeCell ref="D54:F54"/>
    <mergeCell ref="G54:H54"/>
    <mergeCell ref="I54:J54"/>
    <mergeCell ref="K54:L54"/>
    <mergeCell ref="N54:O54"/>
    <mergeCell ref="P54:Q54"/>
    <mergeCell ref="R54:S54"/>
    <mergeCell ref="B55:C56"/>
    <mergeCell ref="D55:F55"/>
    <mergeCell ref="G55:H55"/>
    <mergeCell ref="I55:J55"/>
    <mergeCell ref="K55:L55"/>
    <mergeCell ref="N55:O55"/>
    <mergeCell ref="P55:Q55"/>
    <mergeCell ref="R55:S55"/>
    <mergeCell ref="D56:F56"/>
    <mergeCell ref="G56:H56"/>
    <mergeCell ref="I56:J56"/>
    <mergeCell ref="K56:L56"/>
    <mergeCell ref="B57:C58"/>
    <mergeCell ref="D57:F57"/>
    <mergeCell ref="G57:H57"/>
    <mergeCell ref="I57:J57"/>
    <mergeCell ref="K57:L57"/>
    <mergeCell ref="D58:F58"/>
    <mergeCell ref="G58:H58"/>
    <mergeCell ref="I58:J58"/>
    <mergeCell ref="K58:L58"/>
    <mergeCell ref="B61:J61"/>
    <mergeCell ref="K61:L61"/>
    <mergeCell ref="N62:Q63"/>
    <mergeCell ref="R62:S63"/>
    <mergeCell ref="H37:I37"/>
    <mergeCell ref="H38:I38"/>
    <mergeCell ref="H39:I39"/>
    <mergeCell ref="F36:I36"/>
    <mergeCell ref="R58:S58"/>
    <mergeCell ref="B59:C60"/>
    <mergeCell ref="D59:F59"/>
    <mergeCell ref="G59:H59"/>
    <mergeCell ref="I59:J59"/>
    <mergeCell ref="K59:L59"/>
    <mergeCell ref="N59:O59"/>
    <mergeCell ref="P59:Q59"/>
    <mergeCell ref="R59:S59"/>
    <mergeCell ref="D60:F60"/>
    <mergeCell ref="G60:H60"/>
    <mergeCell ref="I60:J60"/>
    <mergeCell ref="K60:L60"/>
    <mergeCell ref="N60:O60"/>
    <mergeCell ref="P60:Q60"/>
    <mergeCell ref="R60:S60"/>
  </mergeCells>
  <phoneticPr fontId="2"/>
  <dataValidations count="3">
    <dataValidation imeMode="disabled" allowBlank="1" showInputMessage="1" showErrorMessage="1" sqref="K67 V67 V65 V69 B49 B51 B53 B55 B57 B59" xr:uid="{00000000-0002-0000-0100-000001000000}"/>
    <dataValidation type="list" allowBlank="1" showInputMessage="1" showErrorMessage="1" sqref="P1" xr:uid="{00000000-0002-0000-0100-000000000000}">
      <formula1>$T$1:$T$4</formula1>
    </dataValidation>
    <dataValidation type="list" allowBlank="1" showInputMessage="1" sqref="O40:Q45" xr:uid="{0A74816A-8AC2-44FA-A255-E776FA3F78C5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"/>
  <sheetViews>
    <sheetView workbookViewId="0">
      <selection activeCell="A2" sqref="A2"/>
    </sheetView>
  </sheetViews>
  <sheetFormatPr defaultRowHeight="13.5"/>
  <sheetData>
    <row r="1" spans="1:11">
      <c r="A1" t="s">
        <v>45</v>
      </c>
      <c r="B1" t="s">
        <v>46</v>
      </c>
      <c r="C1" t="s">
        <v>50</v>
      </c>
      <c r="D1" t="s">
        <v>49</v>
      </c>
      <c r="E1" t="s">
        <v>48</v>
      </c>
      <c r="F1" t="s">
        <v>51</v>
      </c>
      <c r="G1" t="s">
        <v>45</v>
      </c>
      <c r="H1" t="s">
        <v>43</v>
      </c>
      <c r="I1" t="s">
        <v>44</v>
      </c>
      <c r="J1" t="s">
        <v>47</v>
      </c>
      <c r="K1" t="s">
        <v>52</v>
      </c>
    </row>
    <row r="2" spans="1:11">
      <c r="A2">
        <f>調査表!H14</f>
        <v>0</v>
      </c>
      <c r="B2" s="1">
        <f>調査表!N14</f>
        <v>0</v>
      </c>
      <c r="C2" s="1">
        <f>調査表!N15</f>
        <v>0</v>
      </c>
      <c r="D2" s="1">
        <f>調査表!N16</f>
        <v>0</v>
      </c>
      <c r="E2" s="1">
        <f>SUM(B2:D2)</f>
        <v>0</v>
      </c>
      <c r="F2" s="1">
        <f>調査表!P14</f>
        <v>0</v>
      </c>
      <c r="G2" s="1"/>
      <c r="H2">
        <f>調査表!J4</f>
        <v>0</v>
      </c>
      <c r="I2">
        <f>調査表!P4</f>
        <v>0</v>
      </c>
      <c r="J2" s="1">
        <f>調査表!N17</f>
        <v>0</v>
      </c>
      <c r="K2" s="1">
        <f>調査表!P17</f>
        <v>0</v>
      </c>
    </row>
    <row r="4" spans="1:11" ht="42">
      <c r="A4" s="2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</sheetData>
  <sheetProtection algorithmName="SHA-512" hashValue="dGIDAn0Sd3Av3NcUJCpxcYx0TmHJLnD+21oGJhqW+DIZ3Ms6IHKPgBF+V6iqrLT6TVhW2PN91efSEOw43LGlxw==" saltValue="s7UJ6oSHS3s/gcf2vTjPZA==" spinCount="100000"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調査表</vt:lpstr>
      <vt:lpstr>データ</vt:lpstr>
      <vt:lpstr>記入例!Print_Area</vt:lpstr>
      <vt:lpstr>調査表!Print_Area</vt:lpstr>
    </vt:vector>
  </TitlesOfParts>
  <Company>和歌山県立情報交流センター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Learning_Staff_022</dc:creator>
  <cp:lastModifiedBy>和歌山県教育庁教職員0264</cp:lastModifiedBy>
  <cp:lastPrinted>2024-03-07T02:22:51Z</cp:lastPrinted>
  <dcterms:created xsi:type="dcterms:W3CDTF">2006-04-03T01:26:09Z</dcterms:created>
  <dcterms:modified xsi:type="dcterms:W3CDTF">2024-03-29T02:43:42Z</dcterms:modified>
</cp:coreProperties>
</file>