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manabi-web\manabi-web\kensyuu\kihon\syonin\ryohi\"/>
    </mc:Choice>
  </mc:AlternateContent>
  <xr:revisionPtr revIDLastSave="0" documentId="13_ncr:1_{00D4C6DA-D616-42C7-8082-BFC46414585B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記入例!$A$1:$S$139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P67" i="8" l="1"/>
  <c r="K67" i="8"/>
  <c r="M65" i="8"/>
  <c r="M65" i="14"/>
  <c r="P67" i="14"/>
  <c r="K67" i="14"/>
  <c r="B59" i="8"/>
  <c r="B58" i="8"/>
  <c r="B57" i="8"/>
  <c r="B55" i="8"/>
  <c r="B53" i="8"/>
  <c r="B51" i="8"/>
  <c r="B50" i="8"/>
  <c r="B49" i="8"/>
  <c r="B60" i="8" s="1"/>
  <c r="B45" i="8"/>
  <c r="B56" i="8" s="1"/>
  <c r="B44" i="8"/>
  <c r="B43" i="8"/>
  <c r="B54" i="8" s="1"/>
  <c r="B42" i="8"/>
  <c r="B41" i="8"/>
  <c r="B52" i="8" s="1"/>
  <c r="B40" i="8"/>
  <c r="B59" i="14"/>
  <c r="B57" i="14"/>
  <c r="B58" i="14"/>
  <c r="B55" i="14"/>
  <c r="B53" i="14"/>
  <c r="B51" i="14"/>
  <c r="B49" i="14"/>
  <c r="B60" i="14" s="1"/>
  <c r="B50" i="14"/>
  <c r="B45" i="14"/>
  <c r="B56" i="14" s="1"/>
  <c r="B44" i="14"/>
  <c r="B43" i="14"/>
  <c r="B54" i="14" s="1"/>
  <c r="B42" i="14"/>
  <c r="B41" i="14"/>
  <c r="B52" i="14" s="1"/>
  <c r="B40" i="14"/>
  <c r="J46" i="8" l="1"/>
  <c r="R62" i="8" s="1"/>
  <c r="J40" i="8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5" i="14"/>
  <c r="J42" i="14"/>
  <c r="J43" i="14"/>
  <c r="J44" i="14"/>
  <c r="J41" i="14"/>
  <c r="J40" i="14"/>
  <c r="J34" i="14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R46" i="14"/>
  <c r="R34" i="8"/>
  <c r="H46" i="8"/>
  <c r="M42" i="8"/>
  <c r="M43" i="8"/>
  <c r="M44" i="8"/>
  <c r="M45" i="8"/>
  <c r="M41" i="8"/>
  <c r="H46" i="14"/>
  <c r="F46" i="14"/>
  <c r="D46" i="14"/>
  <c r="R34" i="14"/>
  <c r="P133" i="8" l="1"/>
  <c r="P100" i="8"/>
  <c r="Q106" i="14"/>
  <c r="P133" i="14" s="1"/>
  <c r="Q73" i="14"/>
  <c r="P100" i="14" s="1"/>
  <c r="B65" i="14"/>
  <c r="K61" i="14"/>
  <c r="M45" i="14"/>
  <c r="M44" i="14"/>
  <c r="M43" i="14"/>
  <c r="M42" i="14"/>
  <c r="M41" i="14"/>
  <c r="M40" i="14"/>
  <c r="L34" i="14"/>
  <c r="H34" i="14"/>
  <c r="F34" i="14"/>
  <c r="N17" i="14"/>
  <c r="P17" i="14" s="1"/>
  <c r="N16" i="14"/>
  <c r="N15" i="14"/>
  <c r="N14" i="14"/>
  <c r="J46" i="14" l="1"/>
  <c r="R62" i="14" s="1"/>
  <c r="P14" i="14"/>
  <c r="IR63" i="8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B65" i="8" l="1"/>
  <c r="H2" i="7" l="1"/>
  <c r="I2" i="7" l="1"/>
  <c r="A2" i="7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  <author>宮田 悠佑</author>
  </authors>
  <commentList>
    <comment ref="L28" authorId="0" shapeId="0" xr:uid="{46078DC5-51C9-48D9-A2AC-EEA23BC3E873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7" authorId="0" shapeId="0" xr:uid="{1D3A410F-68A0-4F75-89D1-461B7A0399FC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6" authorId="1" shapeId="0" xr:uid="{806668DD-1A28-48B5-A0EA-95ACCB472C0F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</text>
    </comment>
    <comment ref="G49" authorId="2" shapeId="0" xr:uid="{99A5399F-7ADD-4F70-8422-146C7C4DEE4C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52" authorId="0" shapeId="0" xr:uid="{FBE22EA1-C4D4-4DD9-AD11-CB8FBA25764B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70" authorId="0" shapeId="0" xr:uid="{BF28BC83-7655-4CE8-A474-3EE55CD51F56}">
      <text>
        <r>
          <rPr>
            <b/>
            <sz val="16"/>
            <color indexed="81"/>
            <rFont val="Meiryo UI"/>
            <family val="3"/>
            <charset val="128"/>
          </rPr>
          <t>選択研修名等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選択した研修名等を記入する。
未実施の研修は、見込額を記入する。</t>
        </r>
      </text>
    </comment>
    <comment ref="E72" authorId="0" shapeId="0" xr:uid="{720D13AB-BD99-4585-A0BD-2DF894DFCB9A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7月23日
Bブロック　7月24日
Cブロック　7月25日
Dブロック　7月26日</t>
        </r>
      </text>
    </comment>
    <comment ref="E73" authorId="0" shapeId="0" xr:uid="{ACB1EC4B-A151-413E-A71D-57884DB77874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<sst xmlns="http://schemas.openxmlformats.org/spreadsheetml/2006/main" count="686" uniqueCount="152">
  <si>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</si>
  <si>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</si>
  <si>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</si>
  <si>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</si>
  <si>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</si>
  <si>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</si>
  <si>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</si>
  <si>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</si>
  <si>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</si>
  <si>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</si>
  <si>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</si>
  <si>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</si>
  <si>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</si>
  <si>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</si>
  <si>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</si>
  <si>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</si>
  <si>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</si>
  <si>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</si>
  <si>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</si>
  <si>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</si>
  <si>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</si>
  <si>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</si>
  <si>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</si>
  <si>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</si>
  <si>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</si>
  <si>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</si>
  <si>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</si>
  <si>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</si>
  <si>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</si>
  <si>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</si>
  <si>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</si>
  <si>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</si>
  <si>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</si>
  <si>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</si>
  <si>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</si>
  <si>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</si>
  <si>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</si>
  <si>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</si>
  <si>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</si>
  <si>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</si>
  <si>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</si>
  <si>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</si>
  <si>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</si>
  <si>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</si>
  <si>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</si>
  <si>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</si>
  <si>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</si>
  <si>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</si>
  <si>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</si>
  <si>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</si>
  <si>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</si>
  <si>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</si>
  <si>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</si>
  <si>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</si>
  <si>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</si>
  <si>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</si>
  <si>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</si>
  <si>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</si>
  <si>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</si>
  <si>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</si>
  <si>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</si>
  <si>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</si>
  <si>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</si>
  <si>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</si>
  <si>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</si>
  <si>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</si>
  <si>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</si>
  <si>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</si>
  <si>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</si>
  <si>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</si>
  <si>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（県立中学校・紀南用）</t>
    <rPh sb="3" eb="4">
      <t>ナカ</t>
    </rPh>
    <rPh sb="8" eb="9">
      <t>ミナミ</t>
    </rPh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</si>
  <si>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</si>
  <si>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</si>
  <si>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</si>
  <si>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</si>
  <si>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</si>
  <si>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</si>
  <si>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</si>
  <si>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</si>
  <si>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</si>
  <si>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</si>
  <si>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</si>
  <si>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</si>
  <si>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</si>
  <si>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市町村教育委員会が
実施する研修</t>
    <rPh sb="0" eb="3">
      <t>シチョウソン</t>
    </rPh>
    <rPh sb="3" eb="5">
      <t>キョウイク</t>
    </rPh>
    <rPh sb="5" eb="8">
      <t>イインカイ</t>
    </rPh>
    <rPh sb="10" eb="12">
      <t>ジッシ</t>
    </rPh>
    <rPh sb="14" eb="1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</si>
  <si>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</si>
  <si>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</si>
  <si>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</si>
  <si>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</si>
  <si>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</si>
  <si>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</si>
  <si>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</si>
  <si>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</si>
  <si>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</si>
  <si>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</si>
  <si>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教職員費　教職員</t>
    <rPh sb="0" eb="3">
      <t>キョウショクイン</t>
    </rPh>
    <rPh sb="3" eb="4">
      <t>ヒ</t>
    </rPh>
    <rPh sb="5" eb="8">
      <t>キョウショクイン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</si>
  <si>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</si>
  <si>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</si>
  <si>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</si>
  <si>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</si>
  <si>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</si>
  <si>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</si>
  <si>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</si>
  <si>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</si>
  <si>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</si>
  <si>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</si>
  <si>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</si>
  <si>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</si>
  <si>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</si>
  <si>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</si>
  <si>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</si>
  <si>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</si>
  <si>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</si>
  <si>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</si>
  <si>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</si>
  <si>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</si>
  <si>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</si>
  <si>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</si>
  <si>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</si>
  <si>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</si>
  <si>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</si>
  <si>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</si>
  <si>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</si>
  <si>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</si>
  <si>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</si>
  <si>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</si>
  <si>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</si>
  <si>
    <t>令和６年度初任者研修（２年次・３年次を含む。）旅費執行状況調査表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</si>
  <si>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</si>
  <si>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令和６年９月６日（金）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</si>
  <si>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令和６年１２月６日（金）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</si>
  <si>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令和７年２月７日（金）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</si>
  <si>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潮岬青少年の家（11月21日）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</si>
  <si>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校長連絡協議会（4月22日）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</si>
  <si>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指導教員連絡協議会（4月11日）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</si>
  <si>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指導教員連絡協議会（4月12日）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</si>
  <si>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４月中</t>
    <rPh sb="1" eb="3">
      <t>ガツチュウ</t>
    </rPh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</si>
  <si>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</si>
  <si>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</si>
  <si>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白崎青少年の家（11月28日）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</si>
  <si>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紀北青少年の家（12月5日）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</si>
  <si>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（高等学校・紀北用）</t>
    <rPh sb="7" eb="8">
      <t>キタ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</si>
  <si>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</si>
  <si>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</si>
  <si>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ツキ</t>
    </rPh>
    <rPh sb="3" eb="4">
      <t>ヒ</t>
    </rPh>
    <phoneticPr fontId="2"/>
  </si>
  <si>
    <t>氏名</t>
  </si>
  <si>
    <t>田辺スポーツパーク</t>
    <rPh sb="0" eb="2">
      <t>タナベ</t>
    </rPh>
    <phoneticPr fontId="2"/>
  </si>
  <si>
    <t>第（</t>
  </si>
  <si>
    <t>）回</t>
  </si>
  <si>
    <t>№２</t>
  </si>
  <si>
    <t>所属名</t>
  </si>
  <si>
    <t>（県立中学校・紀南用）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</si>
</sst>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1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6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176" fontId="13" fillId="0" borderId="9" xfId="0" applyNumberFormat="1" applyFont="1" applyFill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vertical="center" shrinkToFit="1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116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</xf>
    <xf numFmtId="177" fontId="13" fillId="0" borderId="15" xfId="0" applyNumberFormat="1" applyFont="1" applyFill="1" applyBorder="1" applyAlignment="1" applyProtection="1">
      <alignment horizontal="right" vertical="center" shrinkToFit="1"/>
    </xf>
    <xf numFmtId="181" fontId="13" fillId="0" borderId="15" xfId="2" applyNumberFormat="1" applyFont="1" applyFill="1" applyBorder="1" applyAlignment="1" applyProtection="1">
      <alignment horizontal="right" vertical="center" shrinkToFit="1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56" fontId="13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8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92" xfId="0" applyFont="1" applyFill="1" applyBorder="1" applyAlignment="1" applyProtection="1">
      <alignment horizontal="center" vertical="center" shrinkToFit="1"/>
      <protection locked="0"/>
    </xf>
    <xf numFmtId="0" fontId="13" fillId="0" borderId="119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38" fontId="13" fillId="0" borderId="87" xfId="2" applyFont="1" applyFill="1" applyBorder="1" applyAlignment="1" applyProtection="1">
      <alignment horizontal="right" vertical="center" shrinkToFit="1"/>
      <protection locked="0"/>
    </xf>
    <xf numFmtId="38" fontId="13" fillId="0" borderId="88" xfId="2" applyFont="1" applyFill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38" fontId="13" fillId="0" borderId="120" xfId="2" applyFont="1" applyFill="1" applyBorder="1" applyAlignment="1" applyProtection="1">
      <alignment horizontal="right" vertical="center" shrinkToFit="1"/>
      <protection locked="0"/>
    </xf>
    <xf numFmtId="38" fontId="13" fillId="0" borderId="121" xfId="2" applyFont="1" applyFill="1" applyBorder="1" applyAlignment="1" applyProtection="1">
      <alignment horizontal="right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6" fontId="13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7" fontId="13" fillId="4" borderId="96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5" xfId="0" applyNumberFormat="1" applyFont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Border="1" applyAlignment="1" applyProtection="1">
      <alignment horizontal="right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76" fontId="13" fillId="4" borderId="95" xfId="0" applyNumberFormat="1" applyFont="1" applyFill="1" applyBorder="1" applyAlignment="1" applyProtection="1">
      <alignment horizontal="center" vertical="center" shrinkToFit="1"/>
    </xf>
    <xf numFmtId="176" fontId="13" fillId="4" borderId="84" xfId="0" applyNumberFormat="1" applyFont="1" applyFill="1" applyBorder="1" applyAlignment="1" applyProtection="1">
      <alignment horizontal="center" vertical="center" shrinkToFit="1"/>
    </xf>
    <xf numFmtId="181" fontId="13" fillId="4" borderId="83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181" fontId="13" fillId="4" borderId="96" xfId="2" applyNumberFormat="1" applyFont="1" applyFill="1" applyBorder="1" applyAlignment="1" applyProtection="1">
      <alignment horizontal="right" vertical="center" shrinkToFit="1"/>
    </xf>
    <xf numFmtId="181" fontId="13" fillId="4" borderId="97" xfId="2" applyNumberFormat="1" applyFont="1" applyFill="1" applyBorder="1" applyAlignment="1" applyProtection="1">
      <alignment horizontal="right" vertical="center" shrinkToFit="1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66" xfId="0" applyFont="1" applyFill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5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2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12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4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5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3" xfId="0" applyNumberFormat="1" applyFont="1" applyBorder="1" applyAlignment="1" applyProtection="1">
      <alignment horizontal="center" vertical="center" shrinkToFit="1"/>
      <protection locked="0"/>
    </xf>
    <xf numFmtId="178" fontId="13" fillId="0" borderId="74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right" vertical="center" shrinkToFit="1"/>
      <protection locked="0"/>
    </xf>
    <xf numFmtId="177" fontId="13" fillId="0" borderId="106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49" fontId="13" fillId="0" borderId="94" xfId="0" applyNumberFormat="1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178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right" vertical="center" shrinkToFit="1"/>
      <protection locked="0"/>
    </xf>
    <xf numFmtId="177" fontId="13" fillId="0" borderId="99" xfId="0" applyNumberFormat="1" applyFont="1" applyBorder="1" applyAlignment="1" applyProtection="1">
      <alignment horizontal="right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4" xfId="0" applyNumberFormat="1" applyFont="1" applyFill="1" applyBorder="1" applyAlignment="1" applyProtection="1">
      <alignment horizontal="right" vertical="center" shrinkToFit="1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98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112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4" borderId="107" xfId="0" applyNumberFormat="1" applyFont="1" applyFill="1" applyBorder="1" applyAlignment="1" applyProtection="1">
      <alignment horizontal="right" vertical="center" shrinkToFit="1"/>
    </xf>
    <xf numFmtId="177" fontId="13" fillId="4" borderId="108" xfId="0" applyNumberFormat="1" applyFont="1" applyFill="1" applyBorder="1" applyAlignment="1" applyProtection="1">
      <alignment horizontal="right" vertical="center" shrinkToFit="1"/>
    </xf>
    <xf numFmtId="177" fontId="13" fillId="4" borderId="83" xfId="0" applyNumberFormat="1" applyFont="1" applyFill="1" applyBorder="1" applyAlignment="1" applyProtection="1">
      <alignment horizontal="right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41" fontId="4" fillId="4" borderId="0" xfId="0" applyNumberFormat="1" applyFont="1" applyFill="1" applyBorder="1" applyAlignment="1" applyProtection="1">
      <alignment horizontal="right"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40"/>
  <sheetViews>
    <sheetView view="pageBreakPreview" topLeftCell="A17" zoomScale="70" zoomScaleNormal="85" zoomScaleSheetLayoutView="70" workbookViewId="0">
      <selection activeCell="V30" sqref="V30"/>
    </sheetView>
  </sheetViews>
  <sheetFormatPr defaultRowHeight="15.75"/>
  <cols>
    <col min="1" max="1" width="2.75" style="38" customWidth="1"/>
    <col min="2" max="19" width="8.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127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141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32" t="s">
        <v>91</v>
      </c>
      <c r="D4" s="16"/>
      <c r="E4" s="16"/>
      <c r="F4" s="16"/>
      <c r="G4" s="17"/>
      <c r="H4" s="227" t="s">
        <v>43</v>
      </c>
      <c r="I4" s="228"/>
      <c r="J4" s="227">
        <v>500000</v>
      </c>
      <c r="K4" s="227"/>
      <c r="L4" s="227"/>
      <c r="M4" s="227"/>
      <c r="N4" s="226" t="s">
        <v>44</v>
      </c>
      <c r="O4" s="228"/>
      <c r="P4" s="226" t="s">
        <v>78</v>
      </c>
      <c r="Q4" s="227"/>
      <c r="R4" s="227"/>
      <c r="S4" s="227"/>
      <c r="T4" s="51" t="s">
        <v>54</v>
      </c>
      <c r="V4" s="419"/>
      <c r="W4" s="419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226" t="s">
        <v>65</v>
      </c>
      <c r="I5" s="228"/>
      <c r="J5" s="226" t="s">
        <v>97</v>
      </c>
      <c r="K5" s="227"/>
      <c r="L5" s="227"/>
      <c r="M5" s="227"/>
      <c r="N5" s="226" t="s">
        <v>64</v>
      </c>
      <c r="O5" s="228"/>
      <c r="P5" s="226" t="s">
        <v>71</v>
      </c>
      <c r="Q5" s="227"/>
      <c r="R5" s="227"/>
      <c r="S5" s="227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101"/>
      <c r="J6" s="20"/>
      <c r="K6" s="102"/>
      <c r="L6" s="102"/>
      <c r="M6" s="102"/>
      <c r="N6" s="20"/>
      <c r="O6" s="101"/>
      <c r="P6" s="20"/>
      <c r="Q6" s="102"/>
      <c r="R6" s="102"/>
      <c r="S6" s="102"/>
      <c r="T6" s="16"/>
    </row>
    <row r="7" spans="1:23" s="13" customFormat="1" ht="23.25" customHeight="1" thickBot="1">
      <c r="A7" s="126" t="s">
        <v>119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102"/>
      <c r="S7" s="102"/>
      <c r="T7" s="16"/>
    </row>
    <row r="8" spans="1:23" s="13" customFormat="1" ht="24.75" customHeight="1">
      <c r="A8" s="37"/>
      <c r="B8" s="244" t="s">
        <v>107</v>
      </c>
      <c r="C8" s="244"/>
      <c r="D8" s="244"/>
      <c r="E8" s="244" t="s">
        <v>108</v>
      </c>
      <c r="F8" s="244"/>
      <c r="G8" s="244"/>
      <c r="H8" s="244" t="s">
        <v>109</v>
      </c>
      <c r="I8" s="244"/>
      <c r="J8" s="244"/>
      <c r="K8" s="244" t="s">
        <v>110</v>
      </c>
      <c r="L8" s="244"/>
      <c r="M8" s="244"/>
      <c r="N8" s="20"/>
      <c r="O8" s="101"/>
      <c r="P8" s="20"/>
      <c r="R8" s="102"/>
      <c r="S8" s="102"/>
      <c r="T8" s="16"/>
    </row>
    <row r="9" spans="1:23" s="13" customFormat="1" ht="24.75" customHeight="1" thickBot="1">
      <c r="A9" s="37"/>
      <c r="B9" s="245" t="s">
        <v>128</v>
      </c>
      <c r="C9" s="245"/>
      <c r="D9" s="245"/>
      <c r="E9" s="245" t="s">
        <v>129</v>
      </c>
      <c r="F9" s="245"/>
      <c r="G9" s="245"/>
      <c r="H9" s="245" t="s">
        <v>130</v>
      </c>
      <c r="I9" s="245"/>
      <c r="J9" s="245"/>
      <c r="K9" s="245" t="s">
        <v>131</v>
      </c>
      <c r="L9" s="245"/>
      <c r="M9" s="245"/>
      <c r="N9" s="20"/>
      <c r="O9" s="101"/>
      <c r="P9" s="20"/>
      <c r="R9" s="102"/>
      <c r="S9" s="102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29" t="s">
        <v>39</v>
      </c>
      <c r="B11" s="230"/>
      <c r="C11" s="230"/>
      <c r="D11" s="231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232" t="s">
        <v>11</v>
      </c>
      <c r="C13" s="233"/>
      <c r="D13" s="233"/>
      <c r="E13" s="233"/>
      <c r="F13" s="234" t="s">
        <v>57</v>
      </c>
      <c r="G13" s="235"/>
      <c r="H13" s="236" t="s">
        <v>33</v>
      </c>
      <c r="I13" s="237"/>
      <c r="J13" s="236" t="s">
        <v>34</v>
      </c>
      <c r="K13" s="237"/>
      <c r="L13" s="236" t="s">
        <v>35</v>
      </c>
      <c r="M13" s="237"/>
      <c r="N13" s="238" t="s">
        <v>36</v>
      </c>
      <c r="O13" s="239"/>
      <c r="P13" s="240" t="s">
        <v>123</v>
      </c>
      <c r="Q13" s="241"/>
      <c r="R13" s="242" t="s">
        <v>58</v>
      </c>
      <c r="S13" s="243"/>
      <c r="T13" s="24"/>
      <c r="U13" s="24"/>
      <c r="V13" s="24"/>
      <c r="W13" s="24"/>
    </row>
    <row r="14" spans="1:23" s="13" customFormat="1" ht="25.5" customHeight="1">
      <c r="A14" s="25"/>
      <c r="B14" s="187" t="s">
        <v>63</v>
      </c>
      <c r="C14" s="188"/>
      <c r="D14" s="188"/>
      <c r="E14" s="188"/>
      <c r="F14" s="207" t="s">
        <v>103</v>
      </c>
      <c r="G14" s="162"/>
      <c r="H14" s="208">
        <v>50000</v>
      </c>
      <c r="I14" s="209"/>
      <c r="J14" s="214">
        <v>25500</v>
      </c>
      <c r="K14" s="215"/>
      <c r="L14" s="214">
        <v>7700</v>
      </c>
      <c r="M14" s="215"/>
      <c r="N14" s="216">
        <f>+J14+L14</f>
        <v>33200</v>
      </c>
      <c r="O14" s="216"/>
      <c r="P14" s="217">
        <f>H14-N14-N15-N16</f>
        <v>5500</v>
      </c>
      <c r="Q14" s="218"/>
      <c r="R14" s="198" t="s">
        <v>59</v>
      </c>
      <c r="S14" s="199"/>
      <c r="T14" s="24"/>
      <c r="U14" s="24"/>
      <c r="V14" s="24"/>
      <c r="W14" s="24"/>
    </row>
    <row r="15" spans="1:23" s="13" customFormat="1" ht="25.5" customHeight="1">
      <c r="A15" s="25"/>
      <c r="B15" s="189"/>
      <c r="C15" s="190"/>
      <c r="D15" s="190"/>
      <c r="E15" s="190"/>
      <c r="F15" s="200" t="s">
        <v>55</v>
      </c>
      <c r="G15" s="201"/>
      <c r="H15" s="210"/>
      <c r="I15" s="211"/>
      <c r="J15" s="202">
        <v>5500</v>
      </c>
      <c r="K15" s="203"/>
      <c r="L15" s="202">
        <v>0</v>
      </c>
      <c r="M15" s="203"/>
      <c r="N15" s="204">
        <f t="shared" ref="N15" si="0">+J15+L15</f>
        <v>5500</v>
      </c>
      <c r="O15" s="204"/>
      <c r="P15" s="219"/>
      <c r="Q15" s="220"/>
      <c r="R15" s="205" t="s">
        <v>60</v>
      </c>
      <c r="S15" s="206"/>
      <c r="T15" s="24"/>
      <c r="U15" s="24"/>
      <c r="V15" s="24"/>
      <c r="W15" s="24"/>
    </row>
    <row r="16" spans="1:23" s="13" customFormat="1" ht="25.5" customHeight="1" thickBot="1">
      <c r="A16" s="25"/>
      <c r="B16" s="191"/>
      <c r="C16" s="192"/>
      <c r="D16" s="192"/>
      <c r="E16" s="192"/>
      <c r="F16" s="222" t="s">
        <v>56</v>
      </c>
      <c r="G16" s="223"/>
      <c r="H16" s="212"/>
      <c r="I16" s="213"/>
      <c r="J16" s="224">
        <v>0</v>
      </c>
      <c r="K16" s="225"/>
      <c r="L16" s="224">
        <v>5800</v>
      </c>
      <c r="M16" s="225"/>
      <c r="N16" s="193">
        <f>+J16+L16</f>
        <v>5800</v>
      </c>
      <c r="O16" s="193"/>
      <c r="P16" s="195"/>
      <c r="Q16" s="221"/>
      <c r="R16" s="246" t="s">
        <v>61</v>
      </c>
      <c r="S16" s="247"/>
      <c r="T16" s="24"/>
      <c r="U16" s="24"/>
      <c r="V16" s="24"/>
      <c r="W16" s="24"/>
    </row>
    <row r="17" spans="1:26" s="13" customFormat="1" ht="25.5" customHeight="1" thickBot="1">
      <c r="A17" s="25"/>
      <c r="B17" s="248" t="s">
        <v>92</v>
      </c>
      <c r="C17" s="249"/>
      <c r="D17" s="249"/>
      <c r="E17" s="249"/>
      <c r="F17" s="250" t="s">
        <v>29</v>
      </c>
      <c r="G17" s="251"/>
      <c r="H17" s="212">
        <v>0</v>
      </c>
      <c r="I17" s="213"/>
      <c r="J17" s="212">
        <v>0</v>
      </c>
      <c r="K17" s="213"/>
      <c r="L17" s="212">
        <v>3360</v>
      </c>
      <c r="M17" s="213"/>
      <c r="N17" s="193">
        <f>+J17+L17</f>
        <v>3360</v>
      </c>
      <c r="O17" s="193"/>
      <c r="P17" s="194">
        <f>+H17-N17</f>
        <v>-3360</v>
      </c>
      <c r="Q17" s="195"/>
      <c r="R17" s="196" t="s">
        <v>59</v>
      </c>
      <c r="S17" s="197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103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103" t="s">
        <v>111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29" t="s">
        <v>40</v>
      </c>
      <c r="B20" s="230"/>
      <c r="C20" s="231"/>
      <c r="D20" s="93" t="s">
        <v>102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101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252" t="s">
        <v>13</v>
      </c>
      <c r="C24" s="111" t="s">
        <v>6</v>
      </c>
      <c r="D24" s="160" t="s">
        <v>7</v>
      </c>
      <c r="E24" s="162"/>
      <c r="F24" s="255" t="s">
        <v>8</v>
      </c>
      <c r="G24" s="256"/>
      <c r="H24" s="160" t="s">
        <v>9</v>
      </c>
      <c r="I24" s="162"/>
      <c r="J24" s="160" t="s">
        <v>10</v>
      </c>
      <c r="K24" s="162"/>
      <c r="L24" s="160" t="s">
        <v>18</v>
      </c>
      <c r="M24" s="162"/>
      <c r="N24" s="160" t="s">
        <v>19</v>
      </c>
      <c r="O24" s="162"/>
      <c r="P24" s="160" t="s">
        <v>30</v>
      </c>
      <c r="Q24" s="162"/>
      <c r="R24" s="255" t="s">
        <v>83</v>
      </c>
      <c r="S24" s="257"/>
      <c r="T24" s="260"/>
      <c r="U24" s="260"/>
      <c r="W24" s="39"/>
      <c r="X24" s="39"/>
    </row>
    <row r="25" spans="1:26" ht="24.75" customHeight="1">
      <c r="A25" s="22"/>
      <c r="B25" s="253"/>
      <c r="C25" s="112" t="s">
        <v>2</v>
      </c>
      <c r="D25" s="261" t="s">
        <v>136</v>
      </c>
      <c r="E25" s="262"/>
      <c r="F25" s="263">
        <v>45428</v>
      </c>
      <c r="G25" s="264"/>
      <c r="H25" s="265">
        <v>45456</v>
      </c>
      <c r="I25" s="266"/>
      <c r="J25" s="265">
        <v>45470</v>
      </c>
      <c r="K25" s="266"/>
      <c r="L25" s="265">
        <v>45524</v>
      </c>
      <c r="M25" s="266"/>
      <c r="N25" s="265">
        <v>45547</v>
      </c>
      <c r="O25" s="266"/>
      <c r="P25" s="265">
        <v>45673</v>
      </c>
      <c r="Q25" s="266"/>
      <c r="R25" s="263">
        <v>45680</v>
      </c>
      <c r="S25" s="267"/>
      <c r="T25" s="268"/>
      <c r="U25" s="268"/>
      <c r="W25" s="40"/>
      <c r="X25" s="40"/>
    </row>
    <row r="26" spans="1:26" ht="24.75" customHeight="1">
      <c r="A26" s="22"/>
      <c r="B26" s="253"/>
      <c r="C26" s="112" t="s">
        <v>14</v>
      </c>
      <c r="D26" s="163" t="s">
        <v>137</v>
      </c>
      <c r="E26" s="165"/>
      <c r="F26" s="258" t="s">
        <v>77</v>
      </c>
      <c r="G26" s="258"/>
      <c r="H26" s="258" t="s">
        <v>142</v>
      </c>
      <c r="I26" s="258"/>
      <c r="J26" s="258" t="s">
        <v>3</v>
      </c>
      <c r="K26" s="258"/>
      <c r="L26" s="163" t="s">
        <v>3</v>
      </c>
      <c r="M26" s="165"/>
      <c r="N26" s="275" t="s">
        <v>106</v>
      </c>
      <c r="O26" s="275"/>
      <c r="P26" s="275" t="s">
        <v>106</v>
      </c>
      <c r="Q26" s="275"/>
      <c r="R26" s="258" t="s">
        <v>77</v>
      </c>
      <c r="S26" s="259"/>
      <c r="T26" s="269"/>
      <c r="U26" s="269"/>
      <c r="W26" s="41"/>
      <c r="X26" s="96"/>
      <c r="Y26" s="96"/>
      <c r="Z26" s="43"/>
    </row>
    <row r="27" spans="1:26" ht="24.75" customHeight="1" thickBot="1">
      <c r="A27" s="22"/>
      <c r="B27" s="254"/>
      <c r="C27" s="113" t="s">
        <v>4</v>
      </c>
      <c r="D27" s="270"/>
      <c r="E27" s="271"/>
      <c r="F27" s="272" t="s">
        <v>66</v>
      </c>
      <c r="G27" s="273"/>
      <c r="H27" s="272" t="s">
        <v>66</v>
      </c>
      <c r="I27" s="273"/>
      <c r="J27" s="272" t="s">
        <v>74</v>
      </c>
      <c r="K27" s="273"/>
      <c r="L27" s="272" t="s">
        <v>74</v>
      </c>
      <c r="M27" s="273"/>
      <c r="N27" s="270"/>
      <c r="O27" s="271"/>
      <c r="P27" s="270"/>
      <c r="Q27" s="271"/>
      <c r="R27" s="272" t="s">
        <v>66</v>
      </c>
      <c r="S27" s="274"/>
      <c r="T27" s="269"/>
      <c r="U27" s="269"/>
      <c r="W27" s="41"/>
      <c r="X27" s="44"/>
      <c r="Y27" s="44"/>
      <c r="Z27" s="43"/>
    </row>
    <row r="28" spans="1:26" s="46" customFormat="1" ht="24.75" customHeight="1">
      <c r="A28" s="45"/>
      <c r="B28" s="288" t="s">
        <v>72</v>
      </c>
      <c r="C28" s="289"/>
      <c r="D28" s="290"/>
      <c r="E28" s="291"/>
      <c r="F28" s="292">
        <v>300</v>
      </c>
      <c r="G28" s="293"/>
      <c r="H28" s="292">
        <v>300</v>
      </c>
      <c r="I28" s="293"/>
      <c r="J28" s="292">
        <v>5500</v>
      </c>
      <c r="K28" s="293"/>
      <c r="L28" s="292">
        <v>5500</v>
      </c>
      <c r="M28" s="293"/>
      <c r="N28" s="294"/>
      <c r="O28" s="295"/>
      <c r="P28" s="294"/>
      <c r="Q28" s="295"/>
      <c r="R28" s="296">
        <v>300</v>
      </c>
      <c r="S28" s="297"/>
      <c r="T28" s="276"/>
      <c r="U28" s="277"/>
      <c r="W28" s="47"/>
      <c r="X28" s="97"/>
      <c r="Y28" s="97"/>
      <c r="Z28" s="47"/>
    </row>
    <row r="29" spans="1:26" s="46" customFormat="1" ht="24.75" customHeight="1">
      <c r="A29" s="45"/>
      <c r="B29" s="278" t="s">
        <v>73</v>
      </c>
      <c r="C29" s="279"/>
      <c r="D29" s="280"/>
      <c r="E29" s="281"/>
      <c r="F29" s="282">
        <v>0</v>
      </c>
      <c r="G29" s="283"/>
      <c r="H29" s="282">
        <v>0</v>
      </c>
      <c r="I29" s="283"/>
      <c r="J29" s="282">
        <v>1300</v>
      </c>
      <c r="K29" s="283"/>
      <c r="L29" s="282">
        <v>1300</v>
      </c>
      <c r="M29" s="283"/>
      <c r="N29" s="284"/>
      <c r="O29" s="285"/>
      <c r="P29" s="284"/>
      <c r="Q29" s="285"/>
      <c r="R29" s="286">
        <v>0</v>
      </c>
      <c r="S29" s="287"/>
      <c r="T29" s="276"/>
      <c r="U29" s="277"/>
      <c r="W29" s="47"/>
      <c r="X29" s="97"/>
      <c r="Y29" s="97"/>
      <c r="Z29" s="47"/>
    </row>
    <row r="30" spans="1:26" s="46" customFormat="1" ht="24.75" customHeight="1">
      <c r="A30" s="45"/>
      <c r="B30" s="278"/>
      <c r="C30" s="279"/>
      <c r="D30" s="280"/>
      <c r="E30" s="281"/>
      <c r="F30" s="298"/>
      <c r="G30" s="299"/>
      <c r="H30" s="298"/>
      <c r="I30" s="299"/>
      <c r="J30" s="298"/>
      <c r="K30" s="299"/>
      <c r="L30" s="298"/>
      <c r="M30" s="299"/>
      <c r="N30" s="300"/>
      <c r="O30" s="301"/>
      <c r="P30" s="300"/>
      <c r="Q30" s="301"/>
      <c r="R30" s="286"/>
      <c r="S30" s="287"/>
      <c r="T30" s="276"/>
      <c r="U30" s="277"/>
      <c r="W30" s="47"/>
      <c r="X30" s="47"/>
      <c r="Y30" s="47"/>
      <c r="Z30" s="47"/>
    </row>
    <row r="31" spans="1:26" s="46" customFormat="1" ht="24.75" customHeight="1">
      <c r="A31" s="45"/>
      <c r="B31" s="278"/>
      <c r="C31" s="279"/>
      <c r="D31" s="280"/>
      <c r="E31" s="281"/>
      <c r="F31" s="298"/>
      <c r="G31" s="299"/>
      <c r="H31" s="298"/>
      <c r="I31" s="299"/>
      <c r="J31" s="298"/>
      <c r="K31" s="299"/>
      <c r="L31" s="298"/>
      <c r="M31" s="299"/>
      <c r="N31" s="300"/>
      <c r="O31" s="301"/>
      <c r="P31" s="300"/>
      <c r="Q31" s="301"/>
      <c r="R31" s="286"/>
      <c r="S31" s="287"/>
      <c r="T31" s="276"/>
      <c r="U31" s="277"/>
      <c r="W31" s="47"/>
      <c r="X31" s="47"/>
      <c r="Y31" s="47"/>
      <c r="Z31" s="47"/>
    </row>
    <row r="32" spans="1:26" s="46" customFormat="1" ht="24.75" customHeight="1">
      <c r="A32" s="45"/>
      <c r="B32" s="278"/>
      <c r="C32" s="279"/>
      <c r="D32" s="312"/>
      <c r="E32" s="313"/>
      <c r="F32" s="298"/>
      <c r="G32" s="299"/>
      <c r="H32" s="298"/>
      <c r="I32" s="299"/>
      <c r="J32" s="298"/>
      <c r="K32" s="299"/>
      <c r="L32" s="298"/>
      <c r="M32" s="299"/>
      <c r="N32" s="300"/>
      <c r="O32" s="301"/>
      <c r="P32" s="300"/>
      <c r="Q32" s="301"/>
      <c r="R32" s="286"/>
      <c r="S32" s="287"/>
      <c r="T32" s="276"/>
      <c r="U32" s="277"/>
    </row>
    <row r="33" spans="1:23" s="46" customFormat="1" ht="24.75" customHeight="1" thickBot="1">
      <c r="A33" s="45"/>
      <c r="B33" s="302"/>
      <c r="C33" s="303"/>
      <c r="D33" s="304"/>
      <c r="E33" s="305"/>
      <c r="F33" s="306"/>
      <c r="G33" s="307"/>
      <c r="H33" s="306"/>
      <c r="I33" s="307"/>
      <c r="J33" s="306"/>
      <c r="K33" s="307"/>
      <c r="L33" s="306"/>
      <c r="M33" s="307"/>
      <c r="N33" s="308"/>
      <c r="O33" s="309"/>
      <c r="P33" s="308"/>
      <c r="Q33" s="309"/>
      <c r="R33" s="310"/>
      <c r="S33" s="311"/>
      <c r="T33" s="276"/>
      <c r="U33" s="277"/>
    </row>
    <row r="34" spans="1:23" s="46" customFormat="1" ht="24.75" customHeight="1" thickTop="1" thickBot="1">
      <c r="A34" s="45"/>
      <c r="B34" s="474" t="s">
        <v>0</v>
      </c>
      <c r="C34" s="475"/>
      <c r="D34" s="424"/>
      <c r="E34" s="425"/>
      <c r="F34" s="476">
        <f t="shared" ref="F34" si="1">SUM(F28:G33)</f>
        <v>300</v>
      </c>
      <c r="G34" s="477"/>
      <c r="H34" s="476">
        <f t="shared" ref="H34:J34" si="2">SUM(H28:I33)</f>
        <v>300</v>
      </c>
      <c r="I34" s="477"/>
      <c r="J34" s="476">
        <f t="shared" si="2"/>
        <v>6800</v>
      </c>
      <c r="K34" s="477"/>
      <c r="L34" s="476">
        <f>SUM(L28:M33)</f>
        <v>6800</v>
      </c>
      <c r="M34" s="477"/>
      <c r="N34" s="478"/>
      <c r="O34" s="479"/>
      <c r="P34" s="478"/>
      <c r="Q34" s="479"/>
      <c r="R34" s="420">
        <f>SUM(R28:S33)</f>
        <v>300</v>
      </c>
      <c r="S34" s="421"/>
      <c r="T34" s="423"/>
      <c r="U34" s="423"/>
    </row>
    <row r="35" spans="1:23" s="46" customFormat="1" ht="24.75" customHeight="1" thickBot="1">
      <c r="A35" s="45"/>
      <c r="B35" s="139"/>
      <c r="C35" s="139"/>
      <c r="D35" s="140"/>
      <c r="E35" s="140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37"/>
      <c r="U35" s="137"/>
    </row>
    <row r="36" spans="1:23" ht="24.75" customHeight="1" thickBot="1">
      <c r="A36" s="22"/>
      <c r="B36" s="252" t="s">
        <v>13</v>
      </c>
      <c r="C36" s="133" t="s">
        <v>6</v>
      </c>
      <c r="D36" s="160" t="s">
        <v>124</v>
      </c>
      <c r="E36" s="162"/>
      <c r="F36" s="160" t="s">
        <v>118</v>
      </c>
      <c r="G36" s="161"/>
      <c r="H36" s="161"/>
      <c r="I36" s="485"/>
      <c r="J36" s="181" t="s">
        <v>105</v>
      </c>
      <c r="K36" s="182"/>
      <c r="L36" s="134"/>
      <c r="M36" s="135"/>
      <c r="N36" s="135"/>
      <c r="O36" s="135"/>
      <c r="P36" s="135"/>
      <c r="Q36" s="135"/>
      <c r="R36" s="135"/>
      <c r="S36" s="135"/>
    </row>
    <row r="37" spans="1:23" ht="24.75" customHeight="1" thickTop="1">
      <c r="A37" s="22"/>
      <c r="B37" s="253"/>
      <c r="C37" s="138" t="s">
        <v>2</v>
      </c>
      <c r="D37" s="265">
        <v>45638</v>
      </c>
      <c r="E37" s="266"/>
      <c r="F37" s="426" t="s">
        <v>143</v>
      </c>
      <c r="G37" s="427"/>
      <c r="H37" s="426" t="s">
        <v>144</v>
      </c>
      <c r="I37" s="488"/>
      <c r="J37" s="183"/>
      <c r="K37" s="184"/>
      <c r="L37" s="117"/>
      <c r="M37" s="480" t="s">
        <v>29</v>
      </c>
      <c r="N37" s="481"/>
      <c r="O37" s="481"/>
      <c r="P37" s="481"/>
      <c r="Q37" s="481"/>
      <c r="R37" s="481"/>
      <c r="S37" s="482"/>
      <c r="T37" s="49"/>
    </row>
    <row r="38" spans="1:23" ht="24.75" customHeight="1">
      <c r="A38" s="22"/>
      <c r="B38" s="253"/>
      <c r="C38" s="138" t="s">
        <v>14</v>
      </c>
      <c r="D38" s="163" t="s">
        <v>3</v>
      </c>
      <c r="E38" s="165"/>
      <c r="F38" s="428" t="s">
        <v>79</v>
      </c>
      <c r="G38" s="429"/>
      <c r="H38" s="430" t="s">
        <v>78</v>
      </c>
      <c r="I38" s="429"/>
      <c r="J38" s="183"/>
      <c r="K38" s="184"/>
      <c r="L38" s="117"/>
      <c r="M38" s="483" t="s">
        <v>93</v>
      </c>
      <c r="N38" s="428"/>
      <c r="O38" s="428"/>
      <c r="P38" s="428"/>
      <c r="Q38" s="428"/>
      <c r="R38" s="428"/>
      <c r="S38" s="484"/>
      <c r="T38" s="50"/>
    </row>
    <row r="39" spans="1:23" ht="24.75" customHeight="1" thickBot="1">
      <c r="A39" s="22"/>
      <c r="B39" s="254"/>
      <c r="C39" s="136" t="s">
        <v>4</v>
      </c>
      <c r="D39" s="272" t="s">
        <v>74</v>
      </c>
      <c r="E39" s="273"/>
      <c r="F39" s="356" t="s">
        <v>66</v>
      </c>
      <c r="G39" s="323"/>
      <c r="H39" s="322" t="s">
        <v>66</v>
      </c>
      <c r="I39" s="323"/>
      <c r="J39" s="486"/>
      <c r="K39" s="487"/>
      <c r="L39" s="117"/>
      <c r="M39" s="326" t="s">
        <v>31</v>
      </c>
      <c r="N39" s="223"/>
      <c r="O39" s="536" t="s">
        <v>89</v>
      </c>
      <c r="P39" s="537"/>
      <c r="Q39" s="538"/>
      <c r="R39" s="322" t="s">
        <v>21</v>
      </c>
      <c r="S39" s="489"/>
      <c r="T39" s="50"/>
    </row>
    <row r="40" spans="1:23" s="46" customFormat="1" ht="24.75" customHeight="1">
      <c r="A40" s="45"/>
      <c r="B40" s="331" t="str">
        <f t="shared" ref="B40:B45" si="3">IF(B28="","",B28)</f>
        <v>和歌山　一郎</v>
      </c>
      <c r="C40" s="332"/>
      <c r="D40" s="214">
        <v>5500</v>
      </c>
      <c r="E40" s="215"/>
      <c r="F40" s="214">
        <v>300</v>
      </c>
      <c r="G40" s="215"/>
      <c r="H40" s="214">
        <v>0</v>
      </c>
      <c r="I40" s="215"/>
      <c r="J40" s="324">
        <f t="shared" ref="J40:J46" si="4">SUM(D28:S28)+SUM(D40:I40)</f>
        <v>17700</v>
      </c>
      <c r="K40" s="325"/>
      <c r="L40" s="118"/>
      <c r="M40" s="327" t="str">
        <f t="shared" ref="M40:M45" si="5">B28</f>
        <v>和歌山　一郎</v>
      </c>
      <c r="N40" s="328"/>
      <c r="O40" s="341" t="s">
        <v>140</v>
      </c>
      <c r="P40" s="539"/>
      <c r="Q40" s="540"/>
      <c r="R40" s="214">
        <v>1680</v>
      </c>
      <c r="S40" s="531"/>
      <c r="T40" s="46" t="s">
        <v>132</v>
      </c>
    </row>
    <row r="41" spans="1:23" s="46" customFormat="1" ht="24.75" customHeight="1">
      <c r="A41" s="45"/>
      <c r="B41" s="329" t="str">
        <f t="shared" si="3"/>
        <v>田辺　春子</v>
      </c>
      <c r="C41" s="330"/>
      <c r="D41" s="202">
        <v>1300</v>
      </c>
      <c r="E41" s="203"/>
      <c r="F41" s="202">
        <v>0</v>
      </c>
      <c r="G41" s="203"/>
      <c r="H41" s="202">
        <v>0</v>
      </c>
      <c r="I41" s="203"/>
      <c r="J41" s="320">
        <f t="shared" si="4"/>
        <v>3900</v>
      </c>
      <c r="K41" s="321"/>
      <c r="L41" s="118"/>
      <c r="M41" s="490" t="str">
        <f t="shared" si="5"/>
        <v>田辺　春子</v>
      </c>
      <c r="N41" s="491"/>
      <c r="O41" s="541" t="s">
        <v>140</v>
      </c>
      <c r="P41" s="542"/>
      <c r="Q41" s="543"/>
      <c r="R41" s="202">
        <v>1680</v>
      </c>
      <c r="S41" s="532"/>
      <c r="T41" s="46" t="s">
        <v>139</v>
      </c>
    </row>
    <row r="42" spans="1:23" s="46" customFormat="1" ht="24.75" customHeight="1">
      <c r="A42" s="45"/>
      <c r="B42" s="371" t="str">
        <f t="shared" si="3"/>
        <v/>
      </c>
      <c r="C42" s="372"/>
      <c r="D42" s="202"/>
      <c r="E42" s="203"/>
      <c r="F42" s="202"/>
      <c r="G42" s="203"/>
      <c r="H42" s="202"/>
      <c r="I42" s="203"/>
      <c r="J42" s="320">
        <f t="shared" si="4"/>
        <v>0</v>
      </c>
      <c r="K42" s="321"/>
      <c r="L42" s="118"/>
      <c r="M42" s="490">
        <f t="shared" si="5"/>
        <v>0</v>
      </c>
      <c r="N42" s="491"/>
      <c r="O42" s="541"/>
      <c r="P42" s="542"/>
      <c r="Q42" s="543"/>
      <c r="R42" s="202"/>
      <c r="S42" s="532"/>
      <c r="T42" s="46" t="s">
        <v>140</v>
      </c>
    </row>
    <row r="43" spans="1:23" s="46" customFormat="1" ht="24.75" customHeight="1">
      <c r="A43" s="45"/>
      <c r="B43" s="329" t="str">
        <f t="shared" si="3"/>
        <v/>
      </c>
      <c r="C43" s="330"/>
      <c r="D43" s="202"/>
      <c r="E43" s="203"/>
      <c r="F43" s="202"/>
      <c r="G43" s="203"/>
      <c r="H43" s="202"/>
      <c r="I43" s="203"/>
      <c r="J43" s="320">
        <f t="shared" si="4"/>
        <v>0</v>
      </c>
      <c r="K43" s="321"/>
      <c r="L43" s="118"/>
      <c r="M43" s="490">
        <f t="shared" si="5"/>
        <v>0</v>
      </c>
      <c r="N43" s="491"/>
      <c r="O43" s="541"/>
      <c r="P43" s="542"/>
      <c r="Q43" s="543"/>
      <c r="R43" s="202"/>
      <c r="S43" s="532"/>
    </row>
    <row r="44" spans="1:23" s="46" customFormat="1" ht="24.75" customHeight="1">
      <c r="A44" s="45"/>
      <c r="B44" s="371" t="str">
        <f t="shared" si="3"/>
        <v/>
      </c>
      <c r="C44" s="372"/>
      <c r="D44" s="202"/>
      <c r="E44" s="203"/>
      <c r="F44" s="202"/>
      <c r="G44" s="203"/>
      <c r="H44" s="202"/>
      <c r="I44" s="203"/>
      <c r="J44" s="320">
        <f t="shared" si="4"/>
        <v>0</v>
      </c>
      <c r="K44" s="321"/>
      <c r="L44" s="118"/>
      <c r="M44" s="490">
        <f t="shared" si="5"/>
        <v>0</v>
      </c>
      <c r="N44" s="491"/>
      <c r="O44" s="541"/>
      <c r="P44" s="542"/>
      <c r="Q44" s="543"/>
      <c r="R44" s="202"/>
      <c r="S44" s="532"/>
    </row>
    <row r="45" spans="1:23" s="46" customFormat="1" ht="24.75" customHeight="1" thickBot="1">
      <c r="A45" s="45"/>
      <c r="B45" s="316" t="str">
        <f t="shared" si="3"/>
        <v/>
      </c>
      <c r="C45" s="317"/>
      <c r="D45" s="318"/>
      <c r="E45" s="319"/>
      <c r="F45" s="318"/>
      <c r="G45" s="319"/>
      <c r="H45" s="318"/>
      <c r="I45" s="319"/>
      <c r="J45" s="320">
        <f t="shared" si="4"/>
        <v>0</v>
      </c>
      <c r="K45" s="321"/>
      <c r="L45" s="118"/>
      <c r="M45" s="492">
        <f t="shared" si="5"/>
        <v>0</v>
      </c>
      <c r="N45" s="493"/>
      <c r="O45" s="544"/>
      <c r="P45" s="545"/>
      <c r="Q45" s="546"/>
      <c r="R45" s="318"/>
      <c r="S45" s="533"/>
    </row>
    <row r="46" spans="1:23" s="46" customFormat="1" ht="24.75" customHeight="1" thickTop="1" thickBot="1">
      <c r="A46" s="45"/>
      <c r="B46" s="357" t="s">
        <v>0</v>
      </c>
      <c r="C46" s="358"/>
      <c r="D46" s="359">
        <f>SUM(D40:E45)</f>
        <v>6800</v>
      </c>
      <c r="E46" s="360"/>
      <c r="F46" s="359">
        <f>SUM(F40:G45)</f>
        <v>300</v>
      </c>
      <c r="G46" s="360"/>
      <c r="H46" s="359">
        <f>SUM(H40:I45)</f>
        <v>0</v>
      </c>
      <c r="I46" s="360"/>
      <c r="J46" s="361">
        <f t="shared" si="4"/>
        <v>21600</v>
      </c>
      <c r="K46" s="362"/>
      <c r="L46" s="118"/>
      <c r="M46" s="494" t="s">
        <v>38</v>
      </c>
      <c r="N46" s="495"/>
      <c r="O46" s="547"/>
      <c r="P46" s="548"/>
      <c r="Q46" s="549"/>
      <c r="R46" s="534">
        <f>SUM(R40:S45)</f>
        <v>3360</v>
      </c>
      <c r="S46" s="535"/>
    </row>
    <row r="47" spans="1:23" ht="24.7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53"/>
      <c r="M47" s="89"/>
      <c r="N47" s="89"/>
      <c r="O47" s="89"/>
      <c r="P47" s="89"/>
      <c r="Q47" s="89"/>
      <c r="R47" s="53"/>
      <c r="S47" s="53"/>
      <c r="T47" s="53"/>
      <c r="U47" s="53"/>
      <c r="V47" s="53"/>
      <c r="W47" s="36"/>
    </row>
    <row r="48" spans="1:23" s="37" customFormat="1" ht="24.75" customHeight="1" thickBot="1">
      <c r="A48" s="35"/>
      <c r="B48" s="370" t="s">
        <v>31</v>
      </c>
      <c r="C48" s="347"/>
      <c r="D48" s="346" t="s">
        <v>6</v>
      </c>
      <c r="E48" s="241"/>
      <c r="F48" s="347"/>
      <c r="G48" s="241" t="s">
        <v>2</v>
      </c>
      <c r="H48" s="347"/>
      <c r="I48" s="348" t="s">
        <v>20</v>
      </c>
      <c r="J48" s="349"/>
      <c r="K48" s="348" t="s">
        <v>32</v>
      </c>
      <c r="L48" s="350"/>
      <c r="M48" s="35">
        <v>2</v>
      </c>
      <c r="N48" s="35" t="s">
        <v>133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4.75" customHeight="1" thickBot="1">
      <c r="A49" s="56"/>
      <c r="B49" s="386" t="str">
        <f>IF(B28="","",B28)</f>
        <v>和歌山　一郎</v>
      </c>
      <c r="C49" s="387"/>
      <c r="D49" s="335" t="s">
        <v>67</v>
      </c>
      <c r="E49" s="336"/>
      <c r="F49" s="337"/>
      <c r="G49" s="338" t="s">
        <v>138</v>
      </c>
      <c r="H49" s="339"/>
      <c r="I49" s="340" t="s">
        <v>80</v>
      </c>
      <c r="J49" s="341"/>
      <c r="K49" s="342">
        <v>300</v>
      </c>
      <c r="L49" s="343"/>
      <c r="M49" s="22"/>
      <c r="N49" s="370" t="s">
        <v>17</v>
      </c>
      <c r="O49" s="347"/>
      <c r="P49" s="346" t="s">
        <v>5</v>
      </c>
      <c r="Q49" s="241"/>
      <c r="R49" s="344" t="s">
        <v>15</v>
      </c>
      <c r="S49" s="345"/>
    </row>
    <row r="50" spans="1:252" s="58" customFormat="1" ht="24.75" customHeight="1" thickBot="1">
      <c r="A50" s="53" t="s">
        <v>16</v>
      </c>
      <c r="B50" s="388" t="str">
        <f t="shared" ref="B50:B60" si="6">IF(B39="","",B39)</f>
        <v/>
      </c>
      <c r="C50" s="389"/>
      <c r="D50" s="355" t="s">
        <v>125</v>
      </c>
      <c r="E50" s="363"/>
      <c r="F50" s="178"/>
      <c r="G50" s="364">
        <v>45502</v>
      </c>
      <c r="H50" s="365"/>
      <c r="I50" s="460" t="s">
        <v>3</v>
      </c>
      <c r="J50" s="461"/>
      <c r="K50" s="464">
        <v>5500</v>
      </c>
      <c r="L50" s="465"/>
      <c r="M50" s="22"/>
      <c r="N50" s="351" t="s">
        <v>100</v>
      </c>
      <c r="O50" s="352"/>
      <c r="P50" s="431" t="s">
        <v>106</v>
      </c>
      <c r="Q50" s="432"/>
      <c r="R50" s="433"/>
      <c r="S50" s="434"/>
      <c r="IP50" s="58" t="e">
        <v>#REF!</v>
      </c>
    </row>
    <row r="51" spans="1:252" s="58" customFormat="1" ht="24.75" customHeight="1">
      <c r="A51" s="53" t="s">
        <v>16</v>
      </c>
      <c r="B51" s="386" t="str">
        <f>IF(B29="","",B29)</f>
        <v>田辺　春子</v>
      </c>
      <c r="C51" s="387"/>
      <c r="D51" s="335" t="s">
        <v>67</v>
      </c>
      <c r="E51" s="336"/>
      <c r="F51" s="337"/>
      <c r="G51" s="338" t="s">
        <v>138</v>
      </c>
      <c r="H51" s="339"/>
      <c r="I51" s="340" t="s">
        <v>80</v>
      </c>
      <c r="J51" s="341"/>
      <c r="K51" s="342">
        <v>0</v>
      </c>
      <c r="L51" s="343"/>
      <c r="M51" s="22"/>
      <c r="N51" s="59"/>
      <c r="O51" s="22"/>
      <c r="P51" s="60"/>
      <c r="Q51" s="60"/>
      <c r="R51" s="106"/>
      <c r="S51" s="106"/>
      <c r="IP51" s="58" t="e">
        <v>#REF!</v>
      </c>
    </row>
    <row r="52" spans="1:252" s="58" customFormat="1" ht="24.75" customHeight="1" thickBot="1">
      <c r="A52" s="53" t="s">
        <v>16</v>
      </c>
      <c r="B52" s="388" t="str">
        <f t="shared" si="6"/>
        <v>田辺　春子</v>
      </c>
      <c r="C52" s="389"/>
      <c r="D52" s="355" t="s">
        <v>125</v>
      </c>
      <c r="E52" s="363"/>
      <c r="F52" s="178"/>
      <c r="G52" s="364">
        <v>45502</v>
      </c>
      <c r="H52" s="365"/>
      <c r="I52" s="460" t="s">
        <v>3</v>
      </c>
      <c r="J52" s="461"/>
      <c r="K52" s="462">
        <v>5500</v>
      </c>
      <c r="L52" s="463"/>
      <c r="M52" s="35">
        <v>3</v>
      </c>
      <c r="N52" s="35" t="s">
        <v>134</v>
      </c>
      <c r="O52" s="22"/>
      <c r="P52" s="22"/>
      <c r="Q52" s="22"/>
      <c r="R52" s="45"/>
      <c r="S52" s="45"/>
      <c r="IP52" s="58" t="e">
        <v>#REF!</v>
      </c>
    </row>
    <row r="53" spans="1:252" s="58" customFormat="1" ht="24.75" customHeight="1" thickBot="1">
      <c r="A53" s="53" t="s">
        <v>16</v>
      </c>
      <c r="B53" s="386" t="str">
        <f>IF(B30="","",B30)</f>
        <v/>
      </c>
      <c r="C53" s="387"/>
      <c r="D53" s="368" t="s">
        <v>67</v>
      </c>
      <c r="E53" s="161"/>
      <c r="F53" s="162"/>
      <c r="G53" s="470"/>
      <c r="H53" s="471"/>
      <c r="I53" s="340"/>
      <c r="J53" s="341"/>
      <c r="K53" s="342"/>
      <c r="L53" s="343"/>
      <c r="M53" s="35"/>
      <c r="N53" s="370" t="s">
        <v>17</v>
      </c>
      <c r="O53" s="347"/>
      <c r="P53" s="346" t="s">
        <v>5</v>
      </c>
      <c r="Q53" s="241"/>
      <c r="R53" s="435" t="s">
        <v>15</v>
      </c>
      <c r="S53" s="436"/>
      <c r="IR53" s="58" t="e">
        <v>#REF!</v>
      </c>
    </row>
    <row r="54" spans="1:252" s="58" customFormat="1" ht="24.75" customHeight="1" thickBot="1">
      <c r="A54" s="53" t="s">
        <v>16</v>
      </c>
      <c r="B54" s="388" t="str">
        <f t="shared" si="6"/>
        <v/>
      </c>
      <c r="C54" s="389"/>
      <c r="D54" s="355" t="s">
        <v>112</v>
      </c>
      <c r="E54" s="356"/>
      <c r="F54" s="323"/>
      <c r="G54" s="333"/>
      <c r="H54" s="334"/>
      <c r="I54" s="466"/>
      <c r="J54" s="467"/>
      <c r="K54" s="468"/>
      <c r="L54" s="469"/>
      <c r="M54" s="35"/>
      <c r="N54" s="366" t="s">
        <v>99</v>
      </c>
      <c r="O54" s="367"/>
      <c r="P54" s="368" t="s">
        <v>77</v>
      </c>
      <c r="Q54" s="369"/>
      <c r="R54" s="353">
        <v>300</v>
      </c>
      <c r="S54" s="354"/>
      <c r="IR54" s="58" t="e">
        <v>#REF!</v>
      </c>
    </row>
    <row r="55" spans="1:252" s="58" customFormat="1" ht="24.75" customHeight="1" thickBot="1">
      <c r="A55" s="22"/>
      <c r="B55" s="386" t="str">
        <f>IF(B31="","",B31)</f>
        <v/>
      </c>
      <c r="C55" s="387"/>
      <c r="D55" s="368" t="s">
        <v>67</v>
      </c>
      <c r="E55" s="161"/>
      <c r="F55" s="162"/>
      <c r="G55" s="470"/>
      <c r="H55" s="471"/>
      <c r="I55" s="340"/>
      <c r="J55" s="341"/>
      <c r="K55" s="342"/>
      <c r="L55" s="343"/>
      <c r="M55" s="22"/>
      <c r="N55" s="177"/>
      <c r="O55" s="178"/>
      <c r="P55" s="179"/>
      <c r="Q55" s="180"/>
      <c r="R55" s="224"/>
      <c r="S55" s="496"/>
      <c r="IR55" s="58" t="e">
        <v>#REF!</v>
      </c>
    </row>
    <row r="56" spans="1:252" s="58" customFormat="1" ht="24.75" customHeight="1" thickBot="1">
      <c r="A56" s="53" t="s">
        <v>16</v>
      </c>
      <c r="B56" s="388" t="str">
        <f t="shared" si="6"/>
        <v/>
      </c>
      <c r="C56" s="389"/>
      <c r="D56" s="355" t="s">
        <v>112</v>
      </c>
      <c r="E56" s="356"/>
      <c r="F56" s="323"/>
      <c r="G56" s="333"/>
      <c r="H56" s="334"/>
      <c r="I56" s="466"/>
      <c r="J56" s="467"/>
      <c r="K56" s="468"/>
      <c r="L56" s="469"/>
      <c r="M56" s="22"/>
      <c r="N56" s="35"/>
      <c r="O56" s="22"/>
      <c r="P56" s="60"/>
      <c r="Q56" s="60"/>
      <c r="R56" s="45"/>
      <c r="S56" s="45"/>
      <c r="IR56" s="58" t="e">
        <v>#REF!</v>
      </c>
    </row>
    <row r="57" spans="1:252" s="58" customFormat="1" ht="24.75" customHeight="1" thickBot="1">
      <c r="A57" s="53" t="s">
        <v>16</v>
      </c>
      <c r="B57" s="386" t="str">
        <f>IF(B32="","",B32)</f>
        <v/>
      </c>
      <c r="C57" s="387"/>
      <c r="D57" s="368" t="s">
        <v>67</v>
      </c>
      <c r="E57" s="161"/>
      <c r="F57" s="162"/>
      <c r="G57" s="470"/>
      <c r="H57" s="471"/>
      <c r="I57" s="340"/>
      <c r="J57" s="341"/>
      <c r="K57" s="342"/>
      <c r="L57" s="343"/>
      <c r="M57" s="35">
        <v>4</v>
      </c>
      <c r="N57" s="35" t="s">
        <v>113</v>
      </c>
      <c r="O57" s="22"/>
      <c r="P57" s="22"/>
      <c r="Q57" s="22"/>
      <c r="R57" s="45"/>
      <c r="S57" s="45"/>
      <c r="IR57" s="58" t="e">
        <v>#REF!</v>
      </c>
    </row>
    <row r="58" spans="1:252" s="58" customFormat="1" ht="24.75" customHeight="1" thickBot="1">
      <c r="A58" s="22"/>
      <c r="B58" s="388" t="str">
        <f t="shared" si="6"/>
        <v/>
      </c>
      <c r="C58" s="389"/>
      <c r="D58" s="355" t="s">
        <v>112</v>
      </c>
      <c r="E58" s="356"/>
      <c r="F58" s="323"/>
      <c r="G58" s="333"/>
      <c r="H58" s="334"/>
      <c r="I58" s="466"/>
      <c r="J58" s="467"/>
      <c r="K58" s="468"/>
      <c r="L58" s="469"/>
      <c r="M58" s="22"/>
      <c r="N58" s="370" t="s">
        <v>17</v>
      </c>
      <c r="O58" s="347"/>
      <c r="P58" s="346" t="s">
        <v>5</v>
      </c>
      <c r="Q58" s="241"/>
      <c r="R58" s="435" t="s">
        <v>15</v>
      </c>
      <c r="S58" s="436"/>
      <c r="IR58" s="58" t="e">
        <v>#REF!</v>
      </c>
    </row>
    <row r="59" spans="1:252" s="58" customFormat="1" ht="24.75" customHeight="1">
      <c r="A59" s="53" t="s">
        <v>16</v>
      </c>
      <c r="B59" s="386" t="str">
        <f>IF(B33="","",B33)</f>
        <v/>
      </c>
      <c r="C59" s="387"/>
      <c r="D59" s="368" t="s">
        <v>67</v>
      </c>
      <c r="E59" s="161"/>
      <c r="F59" s="162"/>
      <c r="G59" s="470"/>
      <c r="H59" s="471"/>
      <c r="I59" s="340"/>
      <c r="J59" s="341"/>
      <c r="K59" s="342"/>
      <c r="L59" s="343"/>
      <c r="M59" s="35"/>
      <c r="N59" s="366" t="s">
        <v>99</v>
      </c>
      <c r="O59" s="367"/>
      <c r="P59" s="472" t="s">
        <v>106</v>
      </c>
      <c r="Q59" s="473"/>
      <c r="R59" s="314"/>
      <c r="S59" s="315"/>
      <c r="IR59" s="58" t="e">
        <v>#REF!</v>
      </c>
    </row>
    <row r="60" spans="1:252" s="58" customFormat="1" ht="24.75" customHeight="1" thickBot="1">
      <c r="A60" s="53" t="s">
        <v>16</v>
      </c>
      <c r="B60" s="388" t="str">
        <f t="shared" si="6"/>
        <v>和歌山　一郎</v>
      </c>
      <c r="C60" s="389"/>
      <c r="D60" s="504" t="s">
        <v>112</v>
      </c>
      <c r="E60" s="505"/>
      <c r="F60" s="506"/>
      <c r="G60" s="407"/>
      <c r="H60" s="408"/>
      <c r="I60" s="498"/>
      <c r="J60" s="499"/>
      <c r="K60" s="500"/>
      <c r="L60" s="501"/>
      <c r="M60" s="35"/>
      <c r="N60" s="177"/>
      <c r="O60" s="178"/>
      <c r="P60" s="179"/>
      <c r="Q60" s="180"/>
      <c r="R60" s="502"/>
      <c r="S60" s="503"/>
      <c r="IR60" s="58" t="e">
        <v>#REF!</v>
      </c>
    </row>
    <row r="61" spans="1:252" s="58" customFormat="1" ht="24.75" customHeight="1" thickTop="1" thickBot="1">
      <c r="A61" s="22"/>
      <c r="B61" s="391" t="s">
        <v>104</v>
      </c>
      <c r="C61" s="392"/>
      <c r="D61" s="392"/>
      <c r="E61" s="392"/>
      <c r="F61" s="392"/>
      <c r="G61" s="392"/>
      <c r="H61" s="392"/>
      <c r="I61" s="392"/>
      <c r="J61" s="393"/>
      <c r="K61" s="359">
        <f>SUM(K49:L60)</f>
        <v>11300</v>
      </c>
      <c r="L61" s="497"/>
      <c r="M61" s="22"/>
      <c r="N61" s="260"/>
      <c r="O61" s="260"/>
      <c r="P61" s="390"/>
      <c r="Q61" s="390"/>
      <c r="R61" s="390"/>
      <c r="S61" s="390"/>
      <c r="IR61" s="58" t="e">
        <v>#REF!</v>
      </c>
    </row>
    <row r="62" spans="1:252" ht="24.75" customHeight="1">
      <c r="A62" s="22"/>
      <c r="M62" s="22"/>
      <c r="N62" s="394" t="s">
        <v>115</v>
      </c>
      <c r="O62" s="395"/>
      <c r="P62" s="395"/>
      <c r="Q62" s="396"/>
      <c r="R62" s="400">
        <f>+J46+K61+R50+R54+R59</f>
        <v>33200</v>
      </c>
      <c r="S62" s="401"/>
      <c r="T62" s="36"/>
    </row>
    <row r="63" spans="1:252" s="58" customFormat="1" ht="24.75" customHeight="1" thickBot="1">
      <c r="B63" s="61" t="s">
        <v>98</v>
      </c>
      <c r="C63" s="97"/>
      <c r="D63" s="97"/>
      <c r="E63" s="97"/>
      <c r="F63" s="97"/>
      <c r="G63" s="97"/>
      <c r="H63" s="97"/>
      <c r="I63" s="97"/>
      <c r="J63" s="97"/>
      <c r="K63" s="63"/>
      <c r="L63" s="63"/>
      <c r="M63" s="22"/>
      <c r="N63" s="397"/>
      <c r="O63" s="398"/>
      <c r="P63" s="398"/>
      <c r="Q63" s="399"/>
      <c r="R63" s="402"/>
      <c r="S63" s="403"/>
      <c r="IR63" s="58" t="e">
        <v>#REF!</v>
      </c>
    </row>
    <row r="64" spans="1:252" s="37" customFormat="1" ht="23.1" customHeight="1" thickBot="1">
      <c r="A64" s="61"/>
      <c r="B64" s="97"/>
      <c r="C64" s="97"/>
      <c r="D64" s="97"/>
      <c r="E64" s="97"/>
      <c r="F64" s="97"/>
      <c r="G64" s="97"/>
      <c r="H64" s="97"/>
      <c r="I64" s="97"/>
      <c r="J64" s="97"/>
      <c r="K64" s="63"/>
      <c r="L64" s="63"/>
      <c r="M64" s="22"/>
      <c r="N64" s="64"/>
      <c r="O64" s="64"/>
      <c r="P64" s="64"/>
      <c r="Q64" s="64"/>
      <c r="R64" s="65"/>
      <c r="S64" s="65"/>
      <c r="T64" s="36"/>
    </row>
    <row r="65" spans="1:21" ht="29.25" thickBot="1">
      <c r="A65" s="6" t="s">
        <v>94</v>
      </c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23" t="s">
        <v>24</v>
      </c>
      <c r="M65" s="124">
        <f>IF(P1="","",P1)</f>
        <v>2</v>
      </c>
      <c r="N65" s="37" t="s">
        <v>25</v>
      </c>
      <c r="O65" s="130" t="s">
        <v>141</v>
      </c>
      <c r="P65" s="61"/>
      <c r="Q65" s="61"/>
      <c r="R65" s="125"/>
      <c r="S65" s="92" t="s">
        <v>69</v>
      </c>
    </row>
    <row r="66" spans="1:21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21" ht="24" customHeight="1" thickBot="1">
      <c r="A67" s="14"/>
      <c r="B67" s="14"/>
      <c r="C67" s="126"/>
      <c r="D67" s="126"/>
      <c r="E67" s="126"/>
      <c r="F67" s="126"/>
      <c r="G67" s="126"/>
      <c r="H67" s="126"/>
      <c r="I67" s="227" t="s">
        <v>43</v>
      </c>
      <c r="J67" s="227"/>
      <c r="K67" s="375">
        <f>IF(J4="","",J4)</f>
        <v>500000</v>
      </c>
      <c r="L67" s="376"/>
      <c r="M67" s="377"/>
      <c r="N67" s="226" t="s">
        <v>44</v>
      </c>
      <c r="O67" s="226"/>
      <c r="P67" s="406" t="str">
        <f>IF(P4="","",P4)</f>
        <v>紀の国高等学校</v>
      </c>
      <c r="Q67" s="406"/>
      <c r="R67" s="406"/>
      <c r="S67" s="406"/>
      <c r="T67" s="67"/>
    </row>
    <row r="68" spans="1:21" ht="29.25" thickBot="1">
      <c r="A68" s="229" t="s">
        <v>1</v>
      </c>
      <c r="B68" s="230"/>
      <c r="C68" s="231"/>
      <c r="D68" s="34" t="s">
        <v>86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5"/>
    </row>
    <row r="69" spans="1:21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</row>
    <row r="70" spans="1:21" ht="21.95" customHeight="1">
      <c r="A70" s="70"/>
      <c r="B70" s="381" t="s">
        <v>13</v>
      </c>
      <c r="C70" s="384" t="s">
        <v>6</v>
      </c>
      <c r="D70" s="256"/>
      <c r="E70" s="160" t="s">
        <v>23</v>
      </c>
      <c r="F70" s="161"/>
      <c r="G70" s="161"/>
      <c r="H70" s="161"/>
      <c r="I70" s="161"/>
      <c r="J70" s="162"/>
      <c r="K70" s="378" t="s">
        <v>114</v>
      </c>
      <c r="L70" s="379"/>
      <c r="M70" s="379"/>
      <c r="N70" s="379"/>
      <c r="O70" s="379"/>
      <c r="P70" s="380"/>
      <c r="Q70" s="181" t="s">
        <v>0</v>
      </c>
      <c r="R70" s="182"/>
      <c r="S70" s="41"/>
    </row>
    <row r="71" spans="1:21" ht="21.95" customHeight="1">
      <c r="A71" s="70"/>
      <c r="B71" s="382"/>
      <c r="C71" s="405" t="s">
        <v>14</v>
      </c>
      <c r="D71" s="165"/>
      <c r="E71" s="163" t="s">
        <v>3</v>
      </c>
      <c r="F71" s="164"/>
      <c r="G71" s="164"/>
      <c r="H71" s="164"/>
      <c r="I71" s="164"/>
      <c r="J71" s="165"/>
      <c r="K71" s="508" t="s">
        <v>106</v>
      </c>
      <c r="L71" s="509"/>
      <c r="M71" s="509"/>
      <c r="N71" s="509"/>
      <c r="O71" s="509"/>
      <c r="P71" s="510"/>
      <c r="Q71" s="183"/>
      <c r="R71" s="184"/>
      <c r="S71" s="41"/>
    </row>
    <row r="72" spans="1:21" ht="21.95" customHeight="1" thickBot="1">
      <c r="A72" s="70"/>
      <c r="B72" s="383"/>
      <c r="C72" s="119" t="s">
        <v>2</v>
      </c>
      <c r="D72" s="120" t="s">
        <v>4</v>
      </c>
      <c r="E72" s="511">
        <v>45497</v>
      </c>
      <c r="F72" s="333"/>
      <c r="G72" s="334"/>
      <c r="H72" s="151" t="s">
        <v>74</v>
      </c>
      <c r="I72" s="152"/>
      <c r="J72" s="153"/>
      <c r="K72" s="512">
        <v>45593</v>
      </c>
      <c r="L72" s="513"/>
      <c r="M72" s="514"/>
      <c r="N72" s="413"/>
      <c r="O72" s="414"/>
      <c r="P72" s="415"/>
      <c r="Q72" s="183"/>
      <c r="R72" s="184"/>
      <c r="S72" s="41"/>
    </row>
    <row r="73" spans="1:21" ht="23.85" customHeight="1" thickBot="1">
      <c r="A73" s="70"/>
      <c r="B73" s="373" t="s">
        <v>75</v>
      </c>
      <c r="C73" s="374"/>
      <c r="D73" s="235"/>
      <c r="E73" s="515">
        <v>5500</v>
      </c>
      <c r="F73" s="516"/>
      <c r="G73" s="516"/>
      <c r="H73" s="516"/>
      <c r="I73" s="516"/>
      <c r="J73" s="517"/>
      <c r="K73" s="154">
        <v>0</v>
      </c>
      <c r="L73" s="155"/>
      <c r="M73" s="155"/>
      <c r="N73" s="155"/>
      <c r="O73" s="155"/>
      <c r="P73" s="518"/>
      <c r="Q73" s="185">
        <f>SUM(E73:P73)</f>
        <v>5500</v>
      </c>
      <c r="R73" s="186"/>
      <c r="S73" s="41"/>
    </row>
    <row r="74" spans="1:21" ht="9.9499999999999993" customHeight="1" thickBot="1">
      <c r="A74" s="70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385"/>
      <c r="O74" s="385"/>
      <c r="P74" s="385"/>
      <c r="Q74" s="507"/>
      <c r="R74" s="507"/>
      <c r="S74" s="41"/>
    </row>
    <row r="75" spans="1:21" ht="21.95" customHeight="1">
      <c r="A75" s="70"/>
      <c r="B75" s="381" t="s">
        <v>13</v>
      </c>
      <c r="C75" s="384" t="s">
        <v>6</v>
      </c>
      <c r="D75" s="256"/>
      <c r="E75" s="160" t="s">
        <v>23</v>
      </c>
      <c r="F75" s="161"/>
      <c r="G75" s="161"/>
      <c r="H75" s="161"/>
      <c r="I75" s="161"/>
      <c r="J75" s="162"/>
      <c r="K75" s="160" t="s">
        <v>112</v>
      </c>
      <c r="L75" s="161"/>
      <c r="M75" s="161"/>
      <c r="N75" s="161"/>
      <c r="O75" s="161"/>
      <c r="P75" s="162"/>
      <c r="Q75" s="181" t="s">
        <v>0</v>
      </c>
      <c r="R75" s="182"/>
      <c r="S75" s="41"/>
    </row>
    <row r="76" spans="1:21" ht="21.95" customHeight="1">
      <c r="A76" s="70"/>
      <c r="B76" s="382"/>
      <c r="C76" s="405" t="s">
        <v>14</v>
      </c>
      <c r="D76" s="165"/>
      <c r="E76" s="163" t="s">
        <v>3</v>
      </c>
      <c r="F76" s="164"/>
      <c r="G76" s="164"/>
      <c r="H76" s="164"/>
      <c r="I76" s="164"/>
      <c r="J76" s="165"/>
      <c r="K76" s="163" t="s">
        <v>90</v>
      </c>
      <c r="L76" s="164"/>
      <c r="M76" s="164"/>
      <c r="N76" s="164"/>
      <c r="O76" s="164"/>
      <c r="P76" s="165"/>
      <c r="Q76" s="183"/>
      <c r="R76" s="184"/>
      <c r="S76" s="41"/>
    </row>
    <row r="77" spans="1:21" ht="21.95" customHeight="1" thickBot="1">
      <c r="A77" s="70"/>
      <c r="B77" s="383"/>
      <c r="C77" s="119" t="s">
        <v>2</v>
      </c>
      <c r="D77" s="120" t="s">
        <v>4</v>
      </c>
      <c r="E77" s="171" t="s">
        <v>116</v>
      </c>
      <c r="F77" s="172"/>
      <c r="G77" s="173"/>
      <c r="H77" s="151" t="s">
        <v>74</v>
      </c>
      <c r="I77" s="152"/>
      <c r="J77" s="153"/>
      <c r="K77" s="171" t="s">
        <v>85</v>
      </c>
      <c r="L77" s="172"/>
      <c r="M77" s="173"/>
      <c r="N77" s="151" t="s">
        <v>27</v>
      </c>
      <c r="O77" s="152"/>
      <c r="P77" s="153"/>
      <c r="Q77" s="183"/>
      <c r="R77" s="184"/>
      <c r="S77" s="41"/>
    </row>
    <row r="78" spans="1:21" ht="23.85" customHeight="1" thickBot="1">
      <c r="A78" s="70"/>
      <c r="B78" s="373"/>
      <c r="C78" s="374"/>
      <c r="D78" s="235"/>
      <c r="E78" s="154"/>
      <c r="F78" s="155"/>
      <c r="G78" s="155"/>
      <c r="H78" s="155"/>
      <c r="I78" s="155"/>
      <c r="J78" s="156"/>
      <c r="K78" s="157"/>
      <c r="L78" s="158"/>
      <c r="M78" s="158"/>
      <c r="N78" s="158"/>
      <c r="O78" s="158"/>
      <c r="P78" s="159"/>
      <c r="Q78" s="185">
        <v>0</v>
      </c>
      <c r="R78" s="186"/>
      <c r="S78" s="41"/>
    </row>
    <row r="79" spans="1:21" ht="9.9499999999999993" customHeight="1" thickBot="1">
      <c r="A79" s="70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166"/>
      <c r="O79" s="166"/>
      <c r="P79" s="166"/>
      <c r="Q79" s="404"/>
      <c r="R79" s="404"/>
      <c r="S79" s="41"/>
    </row>
    <row r="80" spans="1:21" ht="21.95" customHeight="1">
      <c r="A80" s="70"/>
      <c r="B80" s="381" t="s">
        <v>13</v>
      </c>
      <c r="C80" s="384" t="s">
        <v>6</v>
      </c>
      <c r="D80" s="256"/>
      <c r="E80" s="160" t="s">
        <v>23</v>
      </c>
      <c r="F80" s="161"/>
      <c r="G80" s="161"/>
      <c r="H80" s="161"/>
      <c r="I80" s="161"/>
      <c r="J80" s="162"/>
      <c r="K80" s="160" t="s">
        <v>112</v>
      </c>
      <c r="L80" s="161"/>
      <c r="M80" s="161"/>
      <c r="N80" s="161"/>
      <c r="O80" s="161"/>
      <c r="P80" s="162"/>
      <c r="Q80" s="181" t="s">
        <v>0</v>
      </c>
      <c r="R80" s="182"/>
      <c r="S80" s="41"/>
    </row>
    <row r="81" spans="1:19" ht="21.95" customHeight="1">
      <c r="A81" s="70"/>
      <c r="B81" s="382"/>
      <c r="C81" s="405" t="s">
        <v>14</v>
      </c>
      <c r="D81" s="165"/>
      <c r="E81" s="163" t="s">
        <v>3</v>
      </c>
      <c r="F81" s="164"/>
      <c r="G81" s="164"/>
      <c r="H81" s="164"/>
      <c r="I81" s="164"/>
      <c r="J81" s="165"/>
      <c r="K81" s="163" t="s">
        <v>90</v>
      </c>
      <c r="L81" s="164"/>
      <c r="M81" s="164"/>
      <c r="N81" s="164"/>
      <c r="O81" s="164"/>
      <c r="P81" s="165"/>
      <c r="Q81" s="183"/>
      <c r="R81" s="184"/>
      <c r="S81" s="41"/>
    </row>
    <row r="82" spans="1:19" ht="21.95" customHeight="1" thickBot="1">
      <c r="A82" s="70"/>
      <c r="B82" s="383"/>
      <c r="C82" s="119" t="s">
        <v>2</v>
      </c>
      <c r="D82" s="120" t="s">
        <v>4</v>
      </c>
      <c r="E82" s="171" t="s">
        <v>116</v>
      </c>
      <c r="F82" s="172"/>
      <c r="G82" s="173"/>
      <c r="H82" s="151" t="s">
        <v>74</v>
      </c>
      <c r="I82" s="152"/>
      <c r="J82" s="153"/>
      <c r="K82" s="171" t="s">
        <v>85</v>
      </c>
      <c r="L82" s="172"/>
      <c r="M82" s="173"/>
      <c r="N82" s="151" t="s">
        <v>27</v>
      </c>
      <c r="O82" s="152"/>
      <c r="P82" s="153"/>
      <c r="Q82" s="183"/>
      <c r="R82" s="184"/>
      <c r="S82" s="41"/>
    </row>
    <row r="83" spans="1:19" ht="23.85" customHeight="1" thickBot="1">
      <c r="A83" s="70"/>
      <c r="B83" s="373"/>
      <c r="C83" s="374"/>
      <c r="D83" s="235"/>
      <c r="E83" s="154"/>
      <c r="F83" s="155"/>
      <c r="G83" s="155"/>
      <c r="H83" s="155"/>
      <c r="I83" s="155"/>
      <c r="J83" s="156"/>
      <c r="K83" s="157"/>
      <c r="L83" s="158"/>
      <c r="M83" s="158"/>
      <c r="N83" s="158"/>
      <c r="O83" s="158"/>
      <c r="P83" s="159"/>
      <c r="Q83" s="185">
        <v>0</v>
      </c>
      <c r="R83" s="186"/>
      <c r="S83" s="41"/>
    </row>
    <row r="84" spans="1:19" ht="9.9499999999999993" customHeight="1" thickBot="1">
      <c r="A84" s="70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166"/>
      <c r="O84" s="166"/>
      <c r="P84" s="166"/>
      <c r="Q84" s="404"/>
      <c r="R84" s="404"/>
      <c r="S84" s="41"/>
    </row>
    <row r="85" spans="1:19" ht="21.95" customHeight="1">
      <c r="A85" s="70"/>
      <c r="B85" s="381" t="s">
        <v>13</v>
      </c>
      <c r="C85" s="384" t="s">
        <v>6</v>
      </c>
      <c r="D85" s="256"/>
      <c r="E85" s="160" t="s">
        <v>23</v>
      </c>
      <c r="F85" s="161"/>
      <c r="G85" s="161"/>
      <c r="H85" s="161"/>
      <c r="I85" s="161"/>
      <c r="J85" s="162"/>
      <c r="K85" s="160" t="s">
        <v>112</v>
      </c>
      <c r="L85" s="161"/>
      <c r="M85" s="161"/>
      <c r="N85" s="161"/>
      <c r="O85" s="161"/>
      <c r="P85" s="162"/>
      <c r="Q85" s="181" t="s">
        <v>0</v>
      </c>
      <c r="R85" s="182"/>
      <c r="S85" s="41"/>
    </row>
    <row r="86" spans="1:19" ht="21.95" customHeight="1">
      <c r="A86" s="70"/>
      <c r="B86" s="382"/>
      <c r="C86" s="405" t="s">
        <v>14</v>
      </c>
      <c r="D86" s="165"/>
      <c r="E86" s="163" t="s">
        <v>3</v>
      </c>
      <c r="F86" s="164"/>
      <c r="G86" s="164"/>
      <c r="H86" s="164"/>
      <c r="I86" s="164"/>
      <c r="J86" s="165"/>
      <c r="K86" s="163" t="s">
        <v>90</v>
      </c>
      <c r="L86" s="164"/>
      <c r="M86" s="164"/>
      <c r="N86" s="164"/>
      <c r="O86" s="164"/>
      <c r="P86" s="165"/>
      <c r="Q86" s="183"/>
      <c r="R86" s="184"/>
      <c r="S86" s="41"/>
    </row>
    <row r="87" spans="1:19" ht="21.95" customHeight="1" thickBot="1">
      <c r="A87" s="70"/>
      <c r="B87" s="383"/>
      <c r="C87" s="119" t="s">
        <v>2</v>
      </c>
      <c r="D87" s="120" t="s">
        <v>4</v>
      </c>
      <c r="E87" s="171" t="s">
        <v>116</v>
      </c>
      <c r="F87" s="172"/>
      <c r="G87" s="173"/>
      <c r="H87" s="151" t="s">
        <v>117</v>
      </c>
      <c r="I87" s="152"/>
      <c r="J87" s="153"/>
      <c r="K87" s="171" t="s">
        <v>85</v>
      </c>
      <c r="L87" s="172"/>
      <c r="M87" s="173"/>
      <c r="N87" s="151" t="s">
        <v>27</v>
      </c>
      <c r="O87" s="152"/>
      <c r="P87" s="153"/>
      <c r="Q87" s="183"/>
      <c r="R87" s="184"/>
      <c r="S87" s="41"/>
    </row>
    <row r="88" spans="1:19" ht="23.85" customHeight="1" thickBot="1">
      <c r="A88" s="70"/>
      <c r="B88" s="373"/>
      <c r="C88" s="374"/>
      <c r="D88" s="235"/>
      <c r="E88" s="154"/>
      <c r="F88" s="155"/>
      <c r="G88" s="155"/>
      <c r="H88" s="155"/>
      <c r="I88" s="155"/>
      <c r="J88" s="156"/>
      <c r="K88" s="157"/>
      <c r="L88" s="158"/>
      <c r="M88" s="158"/>
      <c r="N88" s="158"/>
      <c r="O88" s="158"/>
      <c r="P88" s="159"/>
      <c r="Q88" s="185">
        <v>0</v>
      </c>
      <c r="R88" s="186"/>
      <c r="S88" s="41"/>
    </row>
    <row r="89" spans="1:19" ht="9.9499999999999993" customHeight="1" thickBot="1">
      <c r="A89" s="70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166"/>
      <c r="O89" s="166"/>
      <c r="P89" s="166"/>
      <c r="Q89" s="404"/>
      <c r="R89" s="404"/>
      <c r="S89" s="41"/>
    </row>
    <row r="90" spans="1:19" ht="21.95" customHeight="1">
      <c r="A90" s="70"/>
      <c r="B90" s="381" t="s">
        <v>13</v>
      </c>
      <c r="C90" s="384" t="s">
        <v>6</v>
      </c>
      <c r="D90" s="256"/>
      <c r="E90" s="160" t="s">
        <v>23</v>
      </c>
      <c r="F90" s="161"/>
      <c r="G90" s="161"/>
      <c r="H90" s="161"/>
      <c r="I90" s="161"/>
      <c r="J90" s="162"/>
      <c r="K90" s="160" t="s">
        <v>112</v>
      </c>
      <c r="L90" s="161"/>
      <c r="M90" s="161"/>
      <c r="N90" s="161"/>
      <c r="O90" s="161"/>
      <c r="P90" s="162"/>
      <c r="Q90" s="181" t="s">
        <v>0</v>
      </c>
      <c r="R90" s="182"/>
      <c r="S90" s="41"/>
    </row>
    <row r="91" spans="1:19" ht="21.95" customHeight="1">
      <c r="A91" s="70"/>
      <c r="B91" s="382"/>
      <c r="C91" s="405" t="s">
        <v>14</v>
      </c>
      <c r="D91" s="165"/>
      <c r="E91" s="163" t="s">
        <v>3</v>
      </c>
      <c r="F91" s="164"/>
      <c r="G91" s="164"/>
      <c r="H91" s="164"/>
      <c r="I91" s="164"/>
      <c r="J91" s="165"/>
      <c r="K91" s="163" t="s">
        <v>90</v>
      </c>
      <c r="L91" s="164"/>
      <c r="M91" s="164"/>
      <c r="N91" s="164"/>
      <c r="O91" s="164"/>
      <c r="P91" s="165"/>
      <c r="Q91" s="183"/>
      <c r="R91" s="184"/>
      <c r="S91" s="41"/>
    </row>
    <row r="92" spans="1:19" ht="21.95" customHeight="1" thickBot="1">
      <c r="A92" s="70"/>
      <c r="B92" s="383"/>
      <c r="C92" s="119" t="s">
        <v>2</v>
      </c>
      <c r="D92" s="120" t="s">
        <v>4</v>
      </c>
      <c r="E92" s="171" t="s">
        <v>116</v>
      </c>
      <c r="F92" s="172"/>
      <c r="G92" s="173"/>
      <c r="H92" s="151" t="s">
        <v>74</v>
      </c>
      <c r="I92" s="152"/>
      <c r="J92" s="153"/>
      <c r="K92" s="171" t="s">
        <v>85</v>
      </c>
      <c r="L92" s="172"/>
      <c r="M92" s="173"/>
      <c r="N92" s="151" t="s">
        <v>27</v>
      </c>
      <c r="O92" s="152"/>
      <c r="P92" s="153"/>
      <c r="Q92" s="183"/>
      <c r="R92" s="184"/>
      <c r="S92" s="41"/>
    </row>
    <row r="93" spans="1:19" ht="23.85" customHeight="1" thickBot="1">
      <c r="A93" s="70"/>
      <c r="B93" s="373"/>
      <c r="C93" s="374"/>
      <c r="D93" s="235"/>
      <c r="E93" s="154"/>
      <c r="F93" s="155"/>
      <c r="G93" s="155"/>
      <c r="H93" s="155"/>
      <c r="I93" s="155"/>
      <c r="J93" s="156"/>
      <c r="K93" s="157"/>
      <c r="L93" s="158"/>
      <c r="M93" s="158"/>
      <c r="N93" s="158"/>
      <c r="O93" s="158"/>
      <c r="P93" s="159"/>
      <c r="Q93" s="185">
        <v>0</v>
      </c>
      <c r="R93" s="186"/>
      <c r="S93" s="41"/>
    </row>
    <row r="94" spans="1:19" ht="9.9499999999999993" customHeight="1" thickBot="1">
      <c r="A94" s="70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166"/>
      <c r="O94" s="166"/>
      <c r="P94" s="166"/>
      <c r="Q94" s="404"/>
      <c r="R94" s="404"/>
      <c r="S94" s="41"/>
    </row>
    <row r="95" spans="1:19" ht="21.95" customHeight="1">
      <c r="A95" s="70"/>
      <c r="B95" s="381" t="s">
        <v>13</v>
      </c>
      <c r="C95" s="384" t="s">
        <v>6</v>
      </c>
      <c r="D95" s="256"/>
      <c r="E95" s="160" t="s">
        <v>23</v>
      </c>
      <c r="F95" s="161"/>
      <c r="G95" s="161"/>
      <c r="H95" s="161"/>
      <c r="I95" s="161"/>
      <c r="J95" s="162"/>
      <c r="K95" s="160" t="s">
        <v>112</v>
      </c>
      <c r="L95" s="161"/>
      <c r="M95" s="161"/>
      <c r="N95" s="161"/>
      <c r="O95" s="161"/>
      <c r="P95" s="162"/>
      <c r="Q95" s="181" t="s">
        <v>0</v>
      </c>
      <c r="R95" s="182"/>
      <c r="S95" s="41"/>
    </row>
    <row r="96" spans="1:19" ht="21.95" customHeight="1">
      <c r="A96" s="70"/>
      <c r="B96" s="382"/>
      <c r="C96" s="405" t="s">
        <v>14</v>
      </c>
      <c r="D96" s="165"/>
      <c r="E96" s="163" t="s">
        <v>3</v>
      </c>
      <c r="F96" s="164"/>
      <c r="G96" s="164"/>
      <c r="H96" s="164"/>
      <c r="I96" s="164"/>
      <c r="J96" s="165"/>
      <c r="K96" s="163" t="s">
        <v>90</v>
      </c>
      <c r="L96" s="164"/>
      <c r="M96" s="164"/>
      <c r="N96" s="164"/>
      <c r="O96" s="164"/>
      <c r="P96" s="165"/>
      <c r="Q96" s="183"/>
      <c r="R96" s="184"/>
      <c r="S96" s="41"/>
    </row>
    <row r="97" spans="1:19" ht="21.95" customHeight="1" thickBot="1">
      <c r="A97" s="70"/>
      <c r="B97" s="383"/>
      <c r="C97" s="119" t="s">
        <v>2</v>
      </c>
      <c r="D97" s="120" t="s">
        <v>4</v>
      </c>
      <c r="E97" s="171" t="s">
        <v>116</v>
      </c>
      <c r="F97" s="172"/>
      <c r="G97" s="173"/>
      <c r="H97" s="151" t="s">
        <v>74</v>
      </c>
      <c r="I97" s="152"/>
      <c r="J97" s="153"/>
      <c r="K97" s="171" t="s">
        <v>85</v>
      </c>
      <c r="L97" s="172"/>
      <c r="M97" s="173"/>
      <c r="N97" s="151" t="s">
        <v>27</v>
      </c>
      <c r="O97" s="152"/>
      <c r="P97" s="153"/>
      <c r="Q97" s="183"/>
      <c r="R97" s="184"/>
      <c r="S97" s="41"/>
    </row>
    <row r="98" spans="1:19" ht="23.85" customHeight="1" thickBot="1">
      <c r="A98" s="70"/>
      <c r="B98" s="373"/>
      <c r="C98" s="374"/>
      <c r="D98" s="235"/>
      <c r="E98" s="154"/>
      <c r="F98" s="155"/>
      <c r="G98" s="155"/>
      <c r="H98" s="155"/>
      <c r="I98" s="155"/>
      <c r="J98" s="156"/>
      <c r="K98" s="157"/>
      <c r="L98" s="158"/>
      <c r="M98" s="158"/>
      <c r="N98" s="158"/>
      <c r="O98" s="158"/>
      <c r="P98" s="159"/>
      <c r="Q98" s="185">
        <v>0</v>
      </c>
      <c r="R98" s="186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456"/>
      <c r="O99" s="456"/>
      <c r="P99" s="456"/>
      <c r="Q99" s="457"/>
      <c r="R99" s="457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439" t="s">
        <v>41</v>
      </c>
      <c r="M100" s="440"/>
      <c r="N100" s="440"/>
      <c r="O100" s="441"/>
      <c r="P100" s="442">
        <f>SUM(Q73:R98)</f>
        <v>5500</v>
      </c>
      <c r="Q100" s="442"/>
      <c r="R100" s="443"/>
      <c r="S100" s="41"/>
    </row>
    <row r="101" spans="1:19" ht="29.25" thickBot="1">
      <c r="A101" s="229" t="s">
        <v>22</v>
      </c>
      <c r="B101" s="230"/>
      <c r="C101" s="231"/>
      <c r="D101" s="34" t="s">
        <v>88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416" t="s">
        <v>13</v>
      </c>
      <c r="C103" s="444" t="s">
        <v>6</v>
      </c>
      <c r="D103" s="445"/>
      <c r="E103" s="148" t="s">
        <v>28</v>
      </c>
      <c r="F103" s="149"/>
      <c r="G103" s="149"/>
      <c r="H103" s="149"/>
      <c r="I103" s="149"/>
      <c r="J103" s="150"/>
      <c r="K103" s="174" t="s">
        <v>126</v>
      </c>
      <c r="L103" s="175"/>
      <c r="M103" s="175"/>
      <c r="N103" s="175"/>
      <c r="O103" s="175"/>
      <c r="P103" s="176"/>
      <c r="Q103" s="409" t="s">
        <v>0</v>
      </c>
      <c r="R103" s="410"/>
      <c r="S103" s="41"/>
    </row>
    <row r="104" spans="1:19" ht="21.95" customHeight="1">
      <c r="A104" s="70"/>
      <c r="B104" s="417"/>
      <c r="C104" s="437" t="s">
        <v>14</v>
      </c>
      <c r="D104" s="438"/>
      <c r="E104" s="458" t="s">
        <v>77</v>
      </c>
      <c r="F104" s="459"/>
      <c r="G104" s="459"/>
      <c r="H104" s="459"/>
      <c r="I104" s="459"/>
      <c r="J104" s="438"/>
      <c r="K104" s="519" t="s">
        <v>3</v>
      </c>
      <c r="L104" s="520"/>
      <c r="M104" s="520"/>
      <c r="N104" s="520"/>
      <c r="O104" s="520"/>
      <c r="P104" s="521"/>
      <c r="Q104" s="411"/>
      <c r="R104" s="412"/>
      <c r="S104" s="41"/>
    </row>
    <row r="105" spans="1:19" ht="21.95" customHeight="1" thickBot="1">
      <c r="A105" s="70"/>
      <c r="B105" s="418"/>
      <c r="C105" s="104" t="s">
        <v>2</v>
      </c>
      <c r="D105" s="105" t="s">
        <v>4</v>
      </c>
      <c r="E105" s="167">
        <v>45651</v>
      </c>
      <c r="F105" s="168"/>
      <c r="G105" s="169"/>
      <c r="H105" s="453" t="s">
        <v>66</v>
      </c>
      <c r="I105" s="454"/>
      <c r="J105" s="455"/>
      <c r="K105" s="522">
        <v>45569</v>
      </c>
      <c r="L105" s="523"/>
      <c r="M105" s="524"/>
      <c r="N105" s="413" t="s">
        <v>74</v>
      </c>
      <c r="O105" s="414"/>
      <c r="P105" s="415"/>
      <c r="Q105" s="411"/>
      <c r="R105" s="412"/>
      <c r="S105" s="41"/>
    </row>
    <row r="106" spans="1:19" ht="23.85" customHeight="1" thickBot="1">
      <c r="A106" s="70"/>
      <c r="B106" s="373" t="s">
        <v>76</v>
      </c>
      <c r="C106" s="374"/>
      <c r="D106" s="235"/>
      <c r="E106" s="142">
        <v>300</v>
      </c>
      <c r="F106" s="143"/>
      <c r="G106" s="143"/>
      <c r="H106" s="143"/>
      <c r="I106" s="143"/>
      <c r="J106" s="144"/>
      <c r="K106" s="142">
        <v>5500</v>
      </c>
      <c r="L106" s="143"/>
      <c r="M106" s="143"/>
      <c r="N106" s="143"/>
      <c r="O106" s="143"/>
      <c r="P106" s="525"/>
      <c r="Q106" s="449">
        <f>SUM(E106:P106)</f>
        <v>5800</v>
      </c>
      <c r="R106" s="450"/>
      <c r="S106" s="41"/>
    </row>
    <row r="107" spans="1:19" ht="9.9499999999999993" customHeight="1" thickBot="1">
      <c r="A107" s="73"/>
      <c r="B107" s="528" t="s">
        <v>12</v>
      </c>
      <c r="C107" s="528"/>
      <c r="D107" s="528"/>
      <c r="E107" s="422"/>
      <c r="F107" s="422"/>
      <c r="G107" s="422"/>
      <c r="H107" s="422"/>
      <c r="I107" s="422"/>
      <c r="J107" s="422"/>
      <c r="K107" s="110"/>
      <c r="L107" s="110"/>
      <c r="M107" s="110"/>
      <c r="N107" s="422"/>
      <c r="O107" s="422"/>
      <c r="P107" s="422"/>
      <c r="Q107" s="529"/>
      <c r="R107" s="530"/>
      <c r="S107" s="74"/>
    </row>
    <row r="108" spans="1:19" ht="21.95" customHeight="1">
      <c r="A108" s="70"/>
      <c r="B108" s="416" t="s">
        <v>13</v>
      </c>
      <c r="C108" s="444" t="s">
        <v>6</v>
      </c>
      <c r="D108" s="445"/>
      <c r="E108" s="148" t="s">
        <v>28</v>
      </c>
      <c r="F108" s="149"/>
      <c r="G108" s="149"/>
      <c r="H108" s="149"/>
      <c r="I108" s="149"/>
      <c r="J108" s="150"/>
      <c r="K108" s="148" t="s">
        <v>112</v>
      </c>
      <c r="L108" s="149"/>
      <c r="M108" s="149"/>
      <c r="N108" s="149"/>
      <c r="O108" s="149"/>
      <c r="P108" s="150"/>
      <c r="Q108" s="409" t="s">
        <v>0</v>
      </c>
      <c r="R108" s="410"/>
      <c r="S108" s="41"/>
    </row>
    <row r="109" spans="1:19" ht="21.95" customHeight="1">
      <c r="A109" s="70"/>
      <c r="B109" s="417"/>
      <c r="C109" s="437" t="s">
        <v>14</v>
      </c>
      <c r="D109" s="438"/>
      <c r="E109" s="458" t="s">
        <v>77</v>
      </c>
      <c r="F109" s="459"/>
      <c r="G109" s="459"/>
      <c r="H109" s="459"/>
      <c r="I109" s="459"/>
      <c r="J109" s="438"/>
      <c r="K109" s="458" t="s">
        <v>90</v>
      </c>
      <c r="L109" s="459"/>
      <c r="M109" s="459"/>
      <c r="N109" s="459"/>
      <c r="O109" s="459"/>
      <c r="P109" s="438"/>
      <c r="Q109" s="411"/>
      <c r="R109" s="412"/>
      <c r="S109" s="41"/>
    </row>
    <row r="110" spans="1:19" ht="21.95" customHeight="1" thickBot="1">
      <c r="A110" s="70"/>
      <c r="B110" s="418"/>
      <c r="C110" s="104" t="s">
        <v>2</v>
      </c>
      <c r="D110" s="105" t="s">
        <v>4</v>
      </c>
      <c r="E110" s="167">
        <v>45651</v>
      </c>
      <c r="F110" s="168"/>
      <c r="G110" s="169"/>
      <c r="H110" s="453" t="s">
        <v>66</v>
      </c>
      <c r="I110" s="454"/>
      <c r="J110" s="455"/>
      <c r="K110" s="167" t="s">
        <v>85</v>
      </c>
      <c r="L110" s="168"/>
      <c r="M110" s="169"/>
      <c r="N110" s="453" t="s">
        <v>27</v>
      </c>
      <c r="O110" s="454"/>
      <c r="P110" s="455"/>
      <c r="Q110" s="411"/>
      <c r="R110" s="412"/>
      <c r="S110" s="41"/>
    </row>
    <row r="111" spans="1:19" ht="23.85" customHeight="1" thickBot="1">
      <c r="A111" s="70"/>
      <c r="B111" s="373"/>
      <c r="C111" s="374"/>
      <c r="D111" s="235"/>
      <c r="E111" s="142"/>
      <c r="F111" s="143"/>
      <c r="G111" s="143"/>
      <c r="H111" s="143"/>
      <c r="I111" s="143"/>
      <c r="J111" s="144"/>
      <c r="K111" s="145"/>
      <c r="L111" s="146"/>
      <c r="M111" s="146"/>
      <c r="N111" s="146"/>
      <c r="O111" s="146"/>
      <c r="P111" s="147"/>
      <c r="Q111" s="449">
        <v>0</v>
      </c>
      <c r="R111" s="450"/>
      <c r="S111" s="41"/>
    </row>
    <row r="112" spans="1:19" ht="9.9499999999999993" customHeight="1" thickBot="1">
      <c r="A112" s="73"/>
      <c r="B112" s="448" t="s">
        <v>12</v>
      </c>
      <c r="C112" s="448"/>
      <c r="D112" s="448"/>
      <c r="E112" s="170"/>
      <c r="F112" s="170"/>
      <c r="G112" s="170"/>
      <c r="H112" s="170"/>
      <c r="I112" s="170"/>
      <c r="J112" s="170"/>
      <c r="K112" s="109"/>
      <c r="L112" s="109"/>
      <c r="M112" s="109"/>
      <c r="N112" s="170"/>
      <c r="O112" s="170"/>
      <c r="P112" s="170"/>
      <c r="Q112" s="446"/>
      <c r="R112" s="447"/>
      <c r="S112" s="74"/>
    </row>
    <row r="113" spans="1:19" ht="21.95" customHeight="1">
      <c r="A113" s="70"/>
      <c r="B113" s="416" t="s">
        <v>13</v>
      </c>
      <c r="C113" s="444" t="s">
        <v>6</v>
      </c>
      <c r="D113" s="445"/>
      <c r="E113" s="148" t="s">
        <v>28</v>
      </c>
      <c r="F113" s="149"/>
      <c r="G113" s="149"/>
      <c r="H113" s="149"/>
      <c r="I113" s="149"/>
      <c r="J113" s="150"/>
      <c r="K113" s="148" t="s">
        <v>112</v>
      </c>
      <c r="L113" s="149"/>
      <c r="M113" s="149"/>
      <c r="N113" s="149"/>
      <c r="O113" s="149"/>
      <c r="P113" s="150"/>
      <c r="Q113" s="409" t="s">
        <v>0</v>
      </c>
      <c r="R113" s="410"/>
      <c r="S113" s="41"/>
    </row>
    <row r="114" spans="1:19" ht="21.95" customHeight="1">
      <c r="A114" s="70"/>
      <c r="B114" s="417"/>
      <c r="C114" s="437" t="s">
        <v>14</v>
      </c>
      <c r="D114" s="438"/>
      <c r="E114" s="458" t="s">
        <v>77</v>
      </c>
      <c r="F114" s="459"/>
      <c r="G114" s="459"/>
      <c r="H114" s="459"/>
      <c r="I114" s="459"/>
      <c r="J114" s="438"/>
      <c r="K114" s="458" t="s">
        <v>90</v>
      </c>
      <c r="L114" s="459"/>
      <c r="M114" s="459"/>
      <c r="N114" s="459"/>
      <c r="O114" s="459"/>
      <c r="P114" s="438"/>
      <c r="Q114" s="411"/>
      <c r="R114" s="412"/>
      <c r="S114" s="41"/>
    </row>
    <row r="115" spans="1:19" ht="21.95" customHeight="1" thickBot="1">
      <c r="A115" s="70"/>
      <c r="B115" s="418"/>
      <c r="C115" s="104" t="s">
        <v>2</v>
      </c>
      <c r="D115" s="105" t="s">
        <v>4</v>
      </c>
      <c r="E115" s="167">
        <v>45651</v>
      </c>
      <c r="F115" s="168"/>
      <c r="G115" s="169"/>
      <c r="H115" s="453" t="s">
        <v>66</v>
      </c>
      <c r="I115" s="454"/>
      <c r="J115" s="455"/>
      <c r="K115" s="167" t="s">
        <v>85</v>
      </c>
      <c r="L115" s="168"/>
      <c r="M115" s="169"/>
      <c r="N115" s="453" t="s">
        <v>27</v>
      </c>
      <c r="O115" s="454"/>
      <c r="P115" s="455"/>
      <c r="Q115" s="411"/>
      <c r="R115" s="412"/>
      <c r="S115" s="41"/>
    </row>
    <row r="116" spans="1:19" ht="23.85" customHeight="1" thickBot="1">
      <c r="A116" s="70"/>
      <c r="B116" s="373"/>
      <c r="C116" s="374"/>
      <c r="D116" s="235"/>
      <c r="E116" s="142"/>
      <c r="F116" s="143"/>
      <c r="G116" s="143"/>
      <c r="H116" s="143"/>
      <c r="I116" s="143"/>
      <c r="J116" s="144"/>
      <c r="K116" s="145"/>
      <c r="L116" s="146"/>
      <c r="M116" s="146"/>
      <c r="N116" s="146"/>
      <c r="O116" s="146"/>
      <c r="P116" s="147"/>
      <c r="Q116" s="449">
        <v>0</v>
      </c>
      <c r="R116" s="450"/>
      <c r="S116" s="41"/>
    </row>
    <row r="117" spans="1:19" ht="9.9499999999999993" customHeight="1" thickBot="1">
      <c r="A117" s="73"/>
      <c r="B117" s="448" t="s">
        <v>12</v>
      </c>
      <c r="C117" s="448"/>
      <c r="D117" s="448"/>
      <c r="E117" s="170"/>
      <c r="F117" s="170"/>
      <c r="G117" s="170"/>
      <c r="H117" s="170"/>
      <c r="I117" s="170"/>
      <c r="J117" s="170"/>
      <c r="K117" s="109"/>
      <c r="L117" s="109"/>
      <c r="M117" s="109"/>
      <c r="N117" s="170"/>
      <c r="O117" s="170"/>
      <c r="P117" s="170"/>
      <c r="Q117" s="446"/>
      <c r="R117" s="447"/>
      <c r="S117" s="74"/>
    </row>
    <row r="118" spans="1:19" ht="21.95" customHeight="1">
      <c r="A118" s="70"/>
      <c r="B118" s="416" t="s">
        <v>13</v>
      </c>
      <c r="C118" s="444" t="s">
        <v>6</v>
      </c>
      <c r="D118" s="445"/>
      <c r="E118" s="148" t="s">
        <v>28</v>
      </c>
      <c r="F118" s="149"/>
      <c r="G118" s="149"/>
      <c r="H118" s="149"/>
      <c r="I118" s="149"/>
      <c r="J118" s="150"/>
      <c r="K118" s="148" t="s">
        <v>112</v>
      </c>
      <c r="L118" s="149"/>
      <c r="M118" s="149"/>
      <c r="N118" s="149"/>
      <c r="O118" s="149"/>
      <c r="P118" s="150"/>
      <c r="Q118" s="409" t="s">
        <v>0</v>
      </c>
      <c r="R118" s="410"/>
      <c r="S118" s="41"/>
    </row>
    <row r="119" spans="1:19" ht="21.95" customHeight="1">
      <c r="A119" s="70"/>
      <c r="B119" s="417"/>
      <c r="C119" s="437" t="s">
        <v>14</v>
      </c>
      <c r="D119" s="438"/>
      <c r="E119" s="458" t="s">
        <v>77</v>
      </c>
      <c r="F119" s="459"/>
      <c r="G119" s="459"/>
      <c r="H119" s="459"/>
      <c r="I119" s="459"/>
      <c r="J119" s="438"/>
      <c r="K119" s="458" t="s">
        <v>90</v>
      </c>
      <c r="L119" s="459"/>
      <c r="M119" s="459"/>
      <c r="N119" s="459"/>
      <c r="O119" s="459"/>
      <c r="P119" s="438"/>
      <c r="Q119" s="411"/>
      <c r="R119" s="412"/>
      <c r="S119" s="41"/>
    </row>
    <row r="120" spans="1:19" ht="21.95" customHeight="1" thickBot="1">
      <c r="A120" s="70"/>
      <c r="B120" s="418"/>
      <c r="C120" s="104" t="s">
        <v>2</v>
      </c>
      <c r="D120" s="105" t="s">
        <v>4</v>
      </c>
      <c r="E120" s="167">
        <v>45287</v>
      </c>
      <c r="F120" s="168"/>
      <c r="G120" s="169"/>
      <c r="H120" s="453" t="s">
        <v>66</v>
      </c>
      <c r="I120" s="454"/>
      <c r="J120" s="455"/>
      <c r="K120" s="167" t="s">
        <v>85</v>
      </c>
      <c r="L120" s="168"/>
      <c r="M120" s="169"/>
      <c r="N120" s="453" t="s">
        <v>27</v>
      </c>
      <c r="O120" s="454"/>
      <c r="P120" s="455"/>
      <c r="Q120" s="411"/>
      <c r="R120" s="412"/>
      <c r="S120" s="41"/>
    </row>
    <row r="121" spans="1:19" ht="23.85" customHeight="1" thickBot="1">
      <c r="A121" s="70"/>
      <c r="B121" s="373"/>
      <c r="C121" s="374"/>
      <c r="D121" s="235"/>
      <c r="E121" s="142"/>
      <c r="F121" s="143"/>
      <c r="G121" s="143"/>
      <c r="H121" s="143"/>
      <c r="I121" s="143"/>
      <c r="J121" s="144"/>
      <c r="K121" s="145"/>
      <c r="L121" s="146"/>
      <c r="M121" s="146"/>
      <c r="N121" s="146"/>
      <c r="O121" s="146"/>
      <c r="P121" s="147"/>
      <c r="Q121" s="449">
        <v>0</v>
      </c>
      <c r="R121" s="450"/>
      <c r="S121" s="41"/>
    </row>
    <row r="122" spans="1:19" ht="9.9499999999999993" customHeight="1" thickBot="1">
      <c r="A122" s="73"/>
      <c r="B122" s="448" t="s">
        <v>12</v>
      </c>
      <c r="C122" s="448"/>
      <c r="D122" s="448"/>
      <c r="E122" s="170"/>
      <c r="F122" s="170"/>
      <c r="G122" s="170"/>
      <c r="H122" s="170"/>
      <c r="I122" s="170"/>
      <c r="J122" s="170"/>
      <c r="K122" s="109"/>
      <c r="L122" s="109"/>
      <c r="M122" s="109"/>
      <c r="N122" s="170"/>
      <c r="O122" s="170"/>
      <c r="P122" s="170"/>
      <c r="Q122" s="446"/>
      <c r="R122" s="447"/>
      <c r="S122" s="74"/>
    </row>
    <row r="123" spans="1:19" ht="21.95" customHeight="1">
      <c r="A123" s="70"/>
      <c r="B123" s="416" t="s">
        <v>13</v>
      </c>
      <c r="C123" s="444" t="s">
        <v>6</v>
      </c>
      <c r="D123" s="445"/>
      <c r="E123" s="148" t="s">
        <v>28</v>
      </c>
      <c r="F123" s="149"/>
      <c r="G123" s="149"/>
      <c r="H123" s="149"/>
      <c r="I123" s="149"/>
      <c r="J123" s="150"/>
      <c r="K123" s="148" t="s">
        <v>112</v>
      </c>
      <c r="L123" s="149"/>
      <c r="M123" s="149"/>
      <c r="N123" s="149"/>
      <c r="O123" s="149"/>
      <c r="P123" s="150"/>
      <c r="Q123" s="409" t="s">
        <v>0</v>
      </c>
      <c r="R123" s="410"/>
      <c r="S123" s="41"/>
    </row>
    <row r="124" spans="1:19" ht="21.95" customHeight="1">
      <c r="A124" s="70"/>
      <c r="B124" s="451"/>
      <c r="C124" s="437" t="s">
        <v>14</v>
      </c>
      <c r="D124" s="438"/>
      <c r="E124" s="458" t="s">
        <v>77</v>
      </c>
      <c r="F124" s="459"/>
      <c r="G124" s="459"/>
      <c r="H124" s="459"/>
      <c r="I124" s="459"/>
      <c r="J124" s="438"/>
      <c r="K124" s="458" t="s">
        <v>90</v>
      </c>
      <c r="L124" s="459"/>
      <c r="M124" s="459"/>
      <c r="N124" s="459"/>
      <c r="O124" s="459"/>
      <c r="P124" s="438"/>
      <c r="Q124" s="411"/>
      <c r="R124" s="412"/>
      <c r="S124" s="41"/>
    </row>
    <row r="125" spans="1:19" ht="21.95" customHeight="1" thickBot="1">
      <c r="A125" s="70"/>
      <c r="B125" s="452"/>
      <c r="C125" s="104" t="s">
        <v>2</v>
      </c>
      <c r="D125" s="105" t="s">
        <v>4</v>
      </c>
      <c r="E125" s="167">
        <v>45651</v>
      </c>
      <c r="F125" s="168"/>
      <c r="G125" s="169"/>
      <c r="H125" s="453" t="s">
        <v>66</v>
      </c>
      <c r="I125" s="454"/>
      <c r="J125" s="455"/>
      <c r="K125" s="167" t="s">
        <v>85</v>
      </c>
      <c r="L125" s="168"/>
      <c r="M125" s="169"/>
      <c r="N125" s="453" t="s">
        <v>27</v>
      </c>
      <c r="O125" s="454"/>
      <c r="P125" s="455"/>
      <c r="Q125" s="411"/>
      <c r="R125" s="412"/>
      <c r="S125" s="41"/>
    </row>
    <row r="126" spans="1:19" ht="23.85" customHeight="1" thickBot="1">
      <c r="A126" s="70"/>
      <c r="B126" s="373"/>
      <c r="C126" s="374"/>
      <c r="D126" s="235"/>
      <c r="E126" s="142"/>
      <c r="F126" s="143"/>
      <c r="G126" s="143"/>
      <c r="H126" s="143"/>
      <c r="I126" s="143"/>
      <c r="J126" s="144"/>
      <c r="K126" s="145"/>
      <c r="L126" s="146"/>
      <c r="M126" s="146"/>
      <c r="N126" s="146"/>
      <c r="O126" s="146"/>
      <c r="P126" s="147"/>
      <c r="Q126" s="449">
        <v>0</v>
      </c>
      <c r="R126" s="450"/>
      <c r="S126" s="41"/>
    </row>
    <row r="127" spans="1:19" ht="9.9499999999999993" customHeight="1" thickBot="1">
      <c r="A127" s="73"/>
      <c r="B127" s="448" t="s">
        <v>12</v>
      </c>
      <c r="C127" s="448"/>
      <c r="D127" s="448"/>
      <c r="E127" s="170"/>
      <c r="F127" s="170"/>
      <c r="G127" s="170"/>
      <c r="H127" s="170"/>
      <c r="I127" s="170"/>
      <c r="J127" s="170"/>
      <c r="K127" s="109"/>
      <c r="L127" s="109"/>
      <c r="M127" s="109"/>
      <c r="N127" s="170"/>
      <c r="O127" s="170"/>
      <c r="P127" s="170"/>
      <c r="Q127" s="446"/>
      <c r="R127" s="447"/>
      <c r="S127" s="74"/>
    </row>
    <row r="128" spans="1:19" ht="21.95" customHeight="1">
      <c r="A128" s="70"/>
      <c r="B128" s="416" t="s">
        <v>13</v>
      </c>
      <c r="C128" s="444" t="s">
        <v>6</v>
      </c>
      <c r="D128" s="445"/>
      <c r="E128" s="148" t="s">
        <v>28</v>
      </c>
      <c r="F128" s="149"/>
      <c r="G128" s="149"/>
      <c r="H128" s="149"/>
      <c r="I128" s="149"/>
      <c r="J128" s="150"/>
      <c r="K128" s="148" t="s">
        <v>112</v>
      </c>
      <c r="L128" s="149"/>
      <c r="M128" s="149"/>
      <c r="N128" s="149"/>
      <c r="O128" s="149"/>
      <c r="P128" s="150"/>
      <c r="Q128" s="409" t="s">
        <v>0</v>
      </c>
      <c r="R128" s="410"/>
      <c r="S128" s="41"/>
    </row>
    <row r="129" spans="1:20" ht="21.95" customHeight="1">
      <c r="A129" s="70"/>
      <c r="B129" s="417"/>
      <c r="C129" s="437" t="s">
        <v>14</v>
      </c>
      <c r="D129" s="438"/>
      <c r="E129" s="458" t="s">
        <v>77</v>
      </c>
      <c r="F129" s="459"/>
      <c r="G129" s="459"/>
      <c r="H129" s="459"/>
      <c r="I129" s="459"/>
      <c r="J129" s="438"/>
      <c r="K129" s="458" t="s">
        <v>90</v>
      </c>
      <c r="L129" s="459"/>
      <c r="M129" s="459"/>
      <c r="N129" s="459"/>
      <c r="O129" s="459"/>
      <c r="P129" s="438"/>
      <c r="Q129" s="411"/>
      <c r="R129" s="412"/>
      <c r="S129" s="41"/>
    </row>
    <row r="130" spans="1:20" ht="21.95" customHeight="1" thickBot="1">
      <c r="A130" s="70"/>
      <c r="B130" s="418"/>
      <c r="C130" s="104" t="s">
        <v>2</v>
      </c>
      <c r="D130" s="105" t="s">
        <v>4</v>
      </c>
      <c r="E130" s="167">
        <v>45651</v>
      </c>
      <c r="F130" s="168"/>
      <c r="G130" s="169"/>
      <c r="H130" s="453" t="s">
        <v>66</v>
      </c>
      <c r="I130" s="454"/>
      <c r="J130" s="455"/>
      <c r="K130" s="167" t="s">
        <v>85</v>
      </c>
      <c r="L130" s="168"/>
      <c r="M130" s="169"/>
      <c r="N130" s="453" t="s">
        <v>27</v>
      </c>
      <c r="O130" s="454"/>
      <c r="P130" s="455"/>
      <c r="Q130" s="411"/>
      <c r="R130" s="412"/>
      <c r="S130" s="41"/>
    </row>
    <row r="131" spans="1:20" ht="23.85" customHeight="1" thickBot="1">
      <c r="A131" s="70"/>
      <c r="B131" s="373"/>
      <c r="C131" s="374"/>
      <c r="D131" s="235"/>
      <c r="E131" s="142"/>
      <c r="F131" s="143"/>
      <c r="G131" s="143"/>
      <c r="H131" s="143"/>
      <c r="I131" s="143"/>
      <c r="J131" s="144"/>
      <c r="K131" s="145"/>
      <c r="L131" s="146"/>
      <c r="M131" s="146"/>
      <c r="N131" s="146"/>
      <c r="O131" s="146"/>
      <c r="P131" s="147"/>
      <c r="Q131" s="449">
        <v>0</v>
      </c>
      <c r="R131" s="450"/>
      <c r="S131" s="41"/>
    </row>
    <row r="132" spans="1:20" ht="9.9499999999999993" customHeight="1" thickBot="1">
      <c r="A132" s="73"/>
      <c r="B132" s="448" t="s">
        <v>12</v>
      </c>
      <c r="C132" s="448"/>
      <c r="D132" s="448"/>
      <c r="E132" s="170"/>
      <c r="F132" s="170"/>
      <c r="G132" s="170"/>
      <c r="H132" s="170"/>
      <c r="I132" s="170"/>
      <c r="J132" s="170"/>
      <c r="K132" s="98"/>
      <c r="L132" s="98"/>
      <c r="M132" s="98"/>
      <c r="N132" s="170"/>
      <c r="O132" s="170"/>
      <c r="P132" s="170"/>
      <c r="Q132" s="446"/>
      <c r="R132" s="447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439" t="s">
        <v>37</v>
      </c>
      <c r="M133" s="526"/>
      <c r="N133" s="526"/>
      <c r="O133" s="527"/>
      <c r="P133" s="442">
        <f>SUM(Q106:R131)</f>
        <v>5800</v>
      </c>
      <c r="Q133" s="442"/>
      <c r="R133" s="443"/>
      <c r="S133" s="41"/>
    </row>
    <row r="134" spans="1:20" ht="24.75" customHeight="1">
      <c r="A134" s="70"/>
      <c r="B134" s="131" t="s">
        <v>96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4.95" customHeight="1">
      <c r="B135" s="77" t="s">
        <v>81</v>
      </c>
    </row>
    <row r="136" spans="1:20" ht="24.95" customHeight="1">
      <c r="B136" s="77" t="s">
        <v>120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95"/>
      <c r="S136" s="95"/>
      <c r="T136" s="95"/>
    </row>
    <row r="137" spans="1:20" ht="24.95" customHeight="1">
      <c r="B137" s="77" t="s">
        <v>121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95"/>
      <c r="S137" s="95"/>
      <c r="T137" s="95"/>
    </row>
    <row r="138" spans="1:20" ht="24.95" customHeight="1">
      <c r="B138" s="77" t="s">
        <v>122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95"/>
      <c r="S138" s="95"/>
      <c r="T138" s="95"/>
    </row>
    <row r="139" spans="1:20" ht="24.95" customHeight="1">
      <c r="B139" s="129" t="s">
        <v>82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95"/>
      <c r="S139" s="95"/>
      <c r="T139" s="95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95"/>
      <c r="S140" s="95"/>
      <c r="T140" s="95"/>
    </row>
  </sheetData>
  <sheetProtection formatCells="0" formatColumns="0" formatRows="0" insertColumns="0" insertRows="0" insertHyperlinks="0" deleteColumns="0" deleteRows="0" sort="0" autoFilter="0" pivotTables="0"/>
  <mergeCells count="568">
    <mergeCell ref="R40:S40"/>
    <mergeCell ref="R41:S41"/>
    <mergeCell ref="R42:S42"/>
    <mergeCell ref="R43:S43"/>
    <mergeCell ref="R44:S44"/>
    <mergeCell ref="R45:S45"/>
    <mergeCell ref="R46:S46"/>
    <mergeCell ref="O39:Q39"/>
    <mergeCell ref="O40:Q40"/>
    <mergeCell ref="O41:Q41"/>
    <mergeCell ref="O42:Q42"/>
    <mergeCell ref="O43:Q43"/>
    <mergeCell ref="O44:Q44"/>
    <mergeCell ref="O45:Q45"/>
    <mergeCell ref="O46:Q46"/>
    <mergeCell ref="K9:M9"/>
    <mergeCell ref="B131:D131"/>
    <mergeCell ref="H130:J130"/>
    <mergeCell ref="K130:M130"/>
    <mergeCell ref="B121:D121"/>
    <mergeCell ref="B116:D116"/>
    <mergeCell ref="B49:C50"/>
    <mergeCell ref="D49:F49"/>
    <mergeCell ref="G49:H49"/>
    <mergeCell ref="D41:E41"/>
    <mergeCell ref="F41:G41"/>
    <mergeCell ref="H41:I41"/>
    <mergeCell ref="J41:K41"/>
    <mergeCell ref="J42:K42"/>
    <mergeCell ref="B48:C48"/>
    <mergeCell ref="C108:D108"/>
    <mergeCell ref="K86:P86"/>
    <mergeCell ref="B126:D126"/>
    <mergeCell ref="K124:P124"/>
    <mergeCell ref="E125:G125"/>
    <mergeCell ref="H125:J125"/>
    <mergeCell ref="K125:M125"/>
    <mergeCell ref="K120:M120"/>
    <mergeCell ref="B113:B115"/>
    <mergeCell ref="Q126:R126"/>
    <mergeCell ref="E127:G127"/>
    <mergeCell ref="H127:J127"/>
    <mergeCell ref="N127:P127"/>
    <mergeCell ref="B128:B130"/>
    <mergeCell ref="C128:D128"/>
    <mergeCell ref="Q128:R130"/>
    <mergeCell ref="N130:P130"/>
    <mergeCell ref="E126:J126"/>
    <mergeCell ref="K126:P126"/>
    <mergeCell ref="E128:J128"/>
    <mergeCell ref="K128:P128"/>
    <mergeCell ref="E129:J129"/>
    <mergeCell ref="K129:P129"/>
    <mergeCell ref="E130:G130"/>
    <mergeCell ref="Q131:R131"/>
    <mergeCell ref="E132:G132"/>
    <mergeCell ref="H132:J132"/>
    <mergeCell ref="N132:P132"/>
    <mergeCell ref="L133:O133"/>
    <mergeCell ref="P133:R133"/>
    <mergeCell ref="E131:J131"/>
    <mergeCell ref="K131:P131"/>
    <mergeCell ref="B107:D107"/>
    <mergeCell ref="Q107:R107"/>
    <mergeCell ref="C109:D109"/>
    <mergeCell ref="B108:B110"/>
    <mergeCell ref="Q116:R116"/>
    <mergeCell ref="E117:G117"/>
    <mergeCell ref="H117:J117"/>
    <mergeCell ref="N117:P117"/>
    <mergeCell ref="B118:B120"/>
    <mergeCell ref="C118:D118"/>
    <mergeCell ref="Q118:R120"/>
    <mergeCell ref="N120:P120"/>
    <mergeCell ref="E119:J119"/>
    <mergeCell ref="K119:P119"/>
    <mergeCell ref="E120:G120"/>
    <mergeCell ref="H120:J120"/>
    <mergeCell ref="C113:D113"/>
    <mergeCell ref="Q113:R115"/>
    <mergeCell ref="N115:P115"/>
    <mergeCell ref="Q112:R112"/>
    <mergeCell ref="B112:D112"/>
    <mergeCell ref="C114:D114"/>
    <mergeCell ref="E113:J113"/>
    <mergeCell ref="K113:P113"/>
    <mergeCell ref="E114:J114"/>
    <mergeCell ref="K114:P114"/>
    <mergeCell ref="E115:G115"/>
    <mergeCell ref="H115:J115"/>
    <mergeCell ref="K115:M115"/>
    <mergeCell ref="Q111:R111"/>
    <mergeCell ref="B98:D98"/>
    <mergeCell ref="Q98:R98"/>
    <mergeCell ref="E104:J104"/>
    <mergeCell ref="K104:P104"/>
    <mergeCell ref="E105:G105"/>
    <mergeCell ref="H105:J105"/>
    <mergeCell ref="K105:M105"/>
    <mergeCell ref="E106:J106"/>
    <mergeCell ref="K106:P106"/>
    <mergeCell ref="B106:D106"/>
    <mergeCell ref="K108:P108"/>
    <mergeCell ref="E109:J109"/>
    <mergeCell ref="K109:P109"/>
    <mergeCell ref="E110:G110"/>
    <mergeCell ref="H110:J110"/>
    <mergeCell ref="Q108:R110"/>
    <mergeCell ref="N110:P110"/>
    <mergeCell ref="B111:D111"/>
    <mergeCell ref="K61:L61"/>
    <mergeCell ref="N60:O60"/>
    <mergeCell ref="P60:Q60"/>
    <mergeCell ref="I60:J60"/>
    <mergeCell ref="K60:L60"/>
    <mergeCell ref="P58:Q58"/>
    <mergeCell ref="R60:S60"/>
    <mergeCell ref="D60:F60"/>
    <mergeCell ref="Q75:R77"/>
    <mergeCell ref="C76:D76"/>
    <mergeCell ref="E75:J75"/>
    <mergeCell ref="K75:P75"/>
    <mergeCell ref="E76:J76"/>
    <mergeCell ref="K76:P76"/>
    <mergeCell ref="Q74:R74"/>
    <mergeCell ref="B73:D73"/>
    <mergeCell ref="E71:J71"/>
    <mergeCell ref="K71:P71"/>
    <mergeCell ref="E72:G72"/>
    <mergeCell ref="H72:J72"/>
    <mergeCell ref="K72:M72"/>
    <mergeCell ref="N72:P72"/>
    <mergeCell ref="E73:J73"/>
    <mergeCell ref="K73:P73"/>
    <mergeCell ref="C71:D71"/>
    <mergeCell ref="B70:B72"/>
    <mergeCell ref="C70:D70"/>
    <mergeCell ref="R58:S58"/>
    <mergeCell ref="D59:F59"/>
    <mergeCell ref="G59:H59"/>
    <mergeCell ref="I59:J59"/>
    <mergeCell ref="K59:L59"/>
    <mergeCell ref="R55:S55"/>
    <mergeCell ref="B55:C56"/>
    <mergeCell ref="B57:C58"/>
    <mergeCell ref="D56:F56"/>
    <mergeCell ref="G56:H56"/>
    <mergeCell ref="I56:J56"/>
    <mergeCell ref="K56:L56"/>
    <mergeCell ref="D55:F55"/>
    <mergeCell ref="G55:H55"/>
    <mergeCell ref="I55:J55"/>
    <mergeCell ref="K55:L55"/>
    <mergeCell ref="D58:F58"/>
    <mergeCell ref="G58:H58"/>
    <mergeCell ref="I58:J58"/>
    <mergeCell ref="K58:L58"/>
    <mergeCell ref="N59:O59"/>
    <mergeCell ref="P59:Q59"/>
    <mergeCell ref="D57:F57"/>
    <mergeCell ref="G57:H57"/>
    <mergeCell ref="B34:C34"/>
    <mergeCell ref="F34:G34"/>
    <mergeCell ref="H34:I34"/>
    <mergeCell ref="J34:K34"/>
    <mergeCell ref="L34:M34"/>
    <mergeCell ref="N34:O34"/>
    <mergeCell ref="M37:S37"/>
    <mergeCell ref="M38:S38"/>
    <mergeCell ref="P34:Q34"/>
    <mergeCell ref="F36:I36"/>
    <mergeCell ref="J36:K39"/>
    <mergeCell ref="H37:I37"/>
    <mergeCell ref="R39:S39"/>
    <mergeCell ref="D39:E39"/>
    <mergeCell ref="F39:G39"/>
    <mergeCell ref="M41:N41"/>
    <mergeCell ref="M42:N42"/>
    <mergeCell ref="M43:N43"/>
    <mergeCell ref="M44:N44"/>
    <mergeCell ref="M45:N45"/>
    <mergeCell ref="M46:N46"/>
    <mergeCell ref="K121:P121"/>
    <mergeCell ref="E123:J123"/>
    <mergeCell ref="K123:P123"/>
    <mergeCell ref="E124:J124"/>
    <mergeCell ref="B42:C42"/>
    <mergeCell ref="D42:E42"/>
    <mergeCell ref="F42:G42"/>
    <mergeCell ref="E107:G107"/>
    <mergeCell ref="H107:J107"/>
    <mergeCell ref="B51:C52"/>
    <mergeCell ref="I52:J52"/>
    <mergeCell ref="K52:L52"/>
    <mergeCell ref="D50:F50"/>
    <mergeCell ref="G50:H50"/>
    <mergeCell ref="I50:J50"/>
    <mergeCell ref="K50:L50"/>
    <mergeCell ref="B53:C54"/>
    <mergeCell ref="I54:J54"/>
    <mergeCell ref="K54:L54"/>
    <mergeCell ref="D53:F53"/>
    <mergeCell ref="G53:H53"/>
    <mergeCell ref="I53:J53"/>
    <mergeCell ref="K53:L53"/>
    <mergeCell ref="E98:J98"/>
    <mergeCell ref="Q94:R94"/>
    <mergeCell ref="Q132:R132"/>
    <mergeCell ref="B132:D132"/>
    <mergeCell ref="C129:D129"/>
    <mergeCell ref="Q127:R127"/>
    <mergeCell ref="B127:D127"/>
    <mergeCell ref="Q122:R122"/>
    <mergeCell ref="B122:D122"/>
    <mergeCell ref="C124:D124"/>
    <mergeCell ref="Q117:R117"/>
    <mergeCell ref="B117:D117"/>
    <mergeCell ref="C119:D119"/>
    <mergeCell ref="Q121:R121"/>
    <mergeCell ref="E122:G122"/>
    <mergeCell ref="H122:J122"/>
    <mergeCell ref="N122:P122"/>
    <mergeCell ref="B123:B125"/>
    <mergeCell ref="C123:D123"/>
    <mergeCell ref="Q123:R125"/>
    <mergeCell ref="N125:P125"/>
    <mergeCell ref="E121:J121"/>
    <mergeCell ref="Q106:R106"/>
    <mergeCell ref="N99:P99"/>
    <mergeCell ref="Q99:R99"/>
    <mergeCell ref="V4:W4"/>
    <mergeCell ref="R34:S34"/>
    <mergeCell ref="N107:P107"/>
    <mergeCell ref="T34:U34"/>
    <mergeCell ref="D34:E34"/>
    <mergeCell ref="D36:E36"/>
    <mergeCell ref="D37:E37"/>
    <mergeCell ref="F37:G37"/>
    <mergeCell ref="D38:E38"/>
    <mergeCell ref="F38:G38"/>
    <mergeCell ref="H38:I38"/>
    <mergeCell ref="P50:Q50"/>
    <mergeCell ref="R50:S50"/>
    <mergeCell ref="N53:O53"/>
    <mergeCell ref="P53:Q53"/>
    <mergeCell ref="R53:S53"/>
    <mergeCell ref="C104:D104"/>
    <mergeCell ref="K98:P98"/>
    <mergeCell ref="L100:O100"/>
    <mergeCell ref="P100:R100"/>
    <mergeCell ref="I57:J57"/>
    <mergeCell ref="K57:L57"/>
    <mergeCell ref="N58:O58"/>
    <mergeCell ref="C103:D103"/>
    <mergeCell ref="B95:B97"/>
    <mergeCell ref="C95:D95"/>
    <mergeCell ref="Q95:R97"/>
    <mergeCell ref="C96:D96"/>
    <mergeCell ref="Q103:R105"/>
    <mergeCell ref="N105:P105"/>
    <mergeCell ref="E97:G97"/>
    <mergeCell ref="H97:J97"/>
    <mergeCell ref="K97:M97"/>
    <mergeCell ref="N97:P97"/>
    <mergeCell ref="A101:C101"/>
    <mergeCell ref="B103:B105"/>
    <mergeCell ref="Q84:R84"/>
    <mergeCell ref="B93:D93"/>
    <mergeCell ref="Q93:R93"/>
    <mergeCell ref="N89:P89"/>
    <mergeCell ref="Q89:R89"/>
    <mergeCell ref="B85:B87"/>
    <mergeCell ref="C85:D85"/>
    <mergeCell ref="Q85:R87"/>
    <mergeCell ref="C86:D86"/>
    <mergeCell ref="B90:B92"/>
    <mergeCell ref="C90:D90"/>
    <mergeCell ref="Q90:R92"/>
    <mergeCell ref="C91:D91"/>
    <mergeCell ref="B88:D88"/>
    <mergeCell ref="E88:J88"/>
    <mergeCell ref="K88:P88"/>
    <mergeCell ref="E90:J90"/>
    <mergeCell ref="K90:P90"/>
    <mergeCell ref="E91:J91"/>
    <mergeCell ref="K91:P91"/>
    <mergeCell ref="E85:J85"/>
    <mergeCell ref="K85:P85"/>
    <mergeCell ref="E86:J86"/>
    <mergeCell ref="E87:G87"/>
    <mergeCell ref="H87:J87"/>
    <mergeCell ref="K87:M87"/>
    <mergeCell ref="N87:P87"/>
    <mergeCell ref="Q88:R88"/>
    <mergeCell ref="B59:C60"/>
    <mergeCell ref="N61:O61"/>
    <mergeCell ref="P61:Q61"/>
    <mergeCell ref="R61:S61"/>
    <mergeCell ref="B61:J61"/>
    <mergeCell ref="N62:Q63"/>
    <mergeCell ref="R62:S63"/>
    <mergeCell ref="Q83:R83"/>
    <mergeCell ref="N79:P79"/>
    <mergeCell ref="Q79:R79"/>
    <mergeCell ref="B78:D78"/>
    <mergeCell ref="Q78:R78"/>
    <mergeCell ref="B80:B82"/>
    <mergeCell ref="C80:D80"/>
    <mergeCell ref="Q80:R82"/>
    <mergeCell ref="C81:D81"/>
    <mergeCell ref="E82:G82"/>
    <mergeCell ref="N67:O67"/>
    <mergeCell ref="P67:S67"/>
    <mergeCell ref="G60:H60"/>
    <mergeCell ref="N82:P82"/>
    <mergeCell ref="B83:D83"/>
    <mergeCell ref="E83:J83"/>
    <mergeCell ref="K83:P83"/>
    <mergeCell ref="I67:J67"/>
    <mergeCell ref="K67:M67"/>
    <mergeCell ref="E77:G77"/>
    <mergeCell ref="H77:J77"/>
    <mergeCell ref="K77:M77"/>
    <mergeCell ref="N77:P77"/>
    <mergeCell ref="E78:J78"/>
    <mergeCell ref="K78:P78"/>
    <mergeCell ref="E80:J80"/>
    <mergeCell ref="K80:P80"/>
    <mergeCell ref="E81:J81"/>
    <mergeCell ref="K81:P81"/>
    <mergeCell ref="A68:C68"/>
    <mergeCell ref="E70:J70"/>
    <mergeCell ref="K70:P70"/>
    <mergeCell ref="H82:J82"/>
    <mergeCell ref="K82:M82"/>
    <mergeCell ref="B75:B77"/>
    <mergeCell ref="C75:D75"/>
    <mergeCell ref="N74:P74"/>
    <mergeCell ref="B44:C44"/>
    <mergeCell ref="D44:E44"/>
    <mergeCell ref="F44:G44"/>
    <mergeCell ref="H44:I44"/>
    <mergeCell ref="B43:C43"/>
    <mergeCell ref="D43:E43"/>
    <mergeCell ref="F43:G43"/>
    <mergeCell ref="H43:I43"/>
    <mergeCell ref="J43:K43"/>
    <mergeCell ref="J44:K44"/>
    <mergeCell ref="G48:H48"/>
    <mergeCell ref="I48:J48"/>
    <mergeCell ref="K48:L48"/>
    <mergeCell ref="N50:O50"/>
    <mergeCell ref="I49:J49"/>
    <mergeCell ref="K49:L49"/>
    <mergeCell ref="R54:S54"/>
    <mergeCell ref="D54:F54"/>
    <mergeCell ref="B46:C46"/>
    <mergeCell ref="D46:E46"/>
    <mergeCell ref="F46:G46"/>
    <mergeCell ref="H46:I46"/>
    <mergeCell ref="J46:K46"/>
    <mergeCell ref="D52:F52"/>
    <mergeCell ref="G52:H52"/>
    <mergeCell ref="N54:O54"/>
    <mergeCell ref="P54:Q54"/>
    <mergeCell ref="N49:O49"/>
    <mergeCell ref="P49:Q49"/>
    <mergeCell ref="R59:S59"/>
    <mergeCell ref="B45:C45"/>
    <mergeCell ref="D45:E45"/>
    <mergeCell ref="F45:G45"/>
    <mergeCell ref="H45:I45"/>
    <mergeCell ref="J45:K45"/>
    <mergeCell ref="H39:I39"/>
    <mergeCell ref="J40:K40"/>
    <mergeCell ref="M39:N39"/>
    <mergeCell ref="M40:N40"/>
    <mergeCell ref="B36:B39"/>
    <mergeCell ref="H42:I42"/>
    <mergeCell ref="B41:C41"/>
    <mergeCell ref="B40:C40"/>
    <mergeCell ref="D40:E40"/>
    <mergeCell ref="F40:G40"/>
    <mergeCell ref="H40:I40"/>
    <mergeCell ref="G54:H54"/>
    <mergeCell ref="D51:F51"/>
    <mergeCell ref="G51:H51"/>
    <mergeCell ref="I51:J51"/>
    <mergeCell ref="K51:L51"/>
    <mergeCell ref="R49:S49"/>
    <mergeCell ref="D48:F48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84:P84"/>
    <mergeCell ref="N55:O55"/>
    <mergeCell ref="P55:Q55"/>
    <mergeCell ref="Q70:R72"/>
    <mergeCell ref="Q73:R73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E116:J116"/>
    <mergeCell ref="K116:P116"/>
    <mergeCell ref="E118:J118"/>
    <mergeCell ref="K118:P118"/>
    <mergeCell ref="N92:P92"/>
    <mergeCell ref="E93:J93"/>
    <mergeCell ref="K93:P93"/>
    <mergeCell ref="E95:J95"/>
    <mergeCell ref="K95:P95"/>
    <mergeCell ref="E96:J96"/>
    <mergeCell ref="K96:P96"/>
    <mergeCell ref="N94:P94"/>
    <mergeCell ref="K110:M110"/>
    <mergeCell ref="E112:G112"/>
    <mergeCell ref="H112:J112"/>
    <mergeCell ref="N112:P112"/>
    <mergeCell ref="E92:G92"/>
    <mergeCell ref="H92:J92"/>
    <mergeCell ref="K92:M92"/>
    <mergeCell ref="E103:J103"/>
    <mergeCell ref="K103:P103"/>
    <mergeCell ref="E108:J108"/>
    <mergeCell ref="E111:J111"/>
    <mergeCell ref="K111:P111"/>
  </mergeCells>
  <phoneticPr fontId="2"/>
  <dataValidations count="4">
    <dataValidation imeMode="disabled" allowBlank="1" showInputMessage="1" showErrorMessage="1" sqref="B55 K67 B49 B57 B51 B53 B59" xr:uid="{098AC844-F8F9-4914-89EF-AF4B265A940F}"/>
    <dataValidation type="list" allowBlank="1" showInputMessage="1" showErrorMessage="1" sqref="P1" xr:uid="{F488C5E1-D9F7-4EE8-AAC0-B5EBF4540FF2}">
      <formula1>$T$1:$T$4</formula1>
    </dataValidation>
    <dataValidation type="list" allowBlank="1" showInputMessage="1" showErrorMessage="1" sqref="L2" xr:uid="{EC0CBC0F-5B2F-4723-BAA0-A9070720804A}">
      <formula1>$V$40:$V$42</formula1>
    </dataValidation>
    <dataValidation type="list" allowBlank="1" showInputMessage="1" sqref="O40:O45" xr:uid="{5E2B04FA-4FFB-4277-A575-15923A6718BF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127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70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13" customFormat="1" ht="23.25" customHeight="1">
      <c r="A4" s="14"/>
      <c r="B4" s="15"/>
      <c r="C4" s="132" t="s">
        <v>91</v>
      </c>
      <c r="D4" s="16"/>
      <c r="E4" s="16"/>
      <c r="F4" s="16"/>
      <c r="G4" s="17"/>
      <c r="H4" s="227" t="s">
        <v>43</v>
      </c>
      <c r="I4" s="228"/>
      <c r="J4" s="227"/>
      <c r="K4" s="227"/>
      <c r="L4" s="227"/>
      <c r="M4" s="227"/>
      <c r="N4" s="226" t="s">
        <v>44</v>
      </c>
      <c r="O4" s="228"/>
      <c r="P4" s="226"/>
      <c r="Q4" s="226"/>
      <c r="R4" s="226"/>
      <c r="S4" s="226"/>
      <c r="T4" s="51" t="s">
        <v>54</v>
      </c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226" t="s">
        <v>65</v>
      </c>
      <c r="I5" s="228"/>
      <c r="J5" s="226"/>
      <c r="K5" s="227"/>
      <c r="L5" s="227"/>
      <c r="M5" s="227"/>
      <c r="N5" s="226" t="s">
        <v>64</v>
      </c>
      <c r="O5" s="228"/>
      <c r="P5" s="226"/>
      <c r="Q5" s="227"/>
      <c r="R5" s="227"/>
      <c r="S5" s="227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101"/>
      <c r="J6" s="20"/>
      <c r="K6" s="102"/>
      <c r="L6" s="102"/>
      <c r="M6" s="102"/>
      <c r="N6" s="20"/>
      <c r="O6" s="101"/>
      <c r="P6" s="20"/>
      <c r="Q6" s="102"/>
      <c r="R6" s="102"/>
      <c r="S6" s="102"/>
      <c r="T6" s="16"/>
    </row>
    <row r="7" spans="1:23" s="13" customFormat="1" ht="23.25" customHeight="1" thickBot="1">
      <c r="A7" s="126" t="s">
        <v>119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102"/>
      <c r="S7" s="102"/>
      <c r="T7" s="16"/>
    </row>
    <row r="8" spans="1:23" s="13" customFormat="1" ht="24.75" customHeight="1">
      <c r="A8" s="37"/>
      <c r="B8" s="244" t="s">
        <v>107</v>
      </c>
      <c r="C8" s="244"/>
      <c r="D8" s="244"/>
      <c r="E8" s="244" t="s">
        <v>108</v>
      </c>
      <c r="F8" s="244"/>
      <c r="G8" s="244"/>
      <c r="H8" s="244" t="s">
        <v>109</v>
      </c>
      <c r="I8" s="244"/>
      <c r="J8" s="244"/>
      <c r="K8" s="244" t="s">
        <v>110</v>
      </c>
      <c r="L8" s="244"/>
      <c r="M8" s="244"/>
      <c r="N8" s="20"/>
      <c r="O8" s="101"/>
      <c r="P8" s="20"/>
      <c r="R8" s="102"/>
      <c r="S8" s="102"/>
      <c r="T8" s="16"/>
    </row>
    <row r="9" spans="1:23" s="13" customFormat="1" ht="24.75" customHeight="1" thickBot="1">
      <c r="A9" s="37"/>
      <c r="B9" s="245" t="s">
        <v>128</v>
      </c>
      <c r="C9" s="245"/>
      <c r="D9" s="245"/>
      <c r="E9" s="245" t="s">
        <v>129</v>
      </c>
      <c r="F9" s="245"/>
      <c r="G9" s="245"/>
      <c r="H9" s="245" t="s">
        <v>130</v>
      </c>
      <c r="I9" s="245"/>
      <c r="J9" s="245"/>
      <c r="K9" s="245" t="s">
        <v>131</v>
      </c>
      <c r="L9" s="245"/>
      <c r="M9" s="245"/>
      <c r="N9" s="20"/>
      <c r="O9" s="101"/>
      <c r="P9" s="20"/>
      <c r="R9" s="102"/>
      <c r="S9" s="102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29" t="s">
        <v>39</v>
      </c>
      <c r="B11" s="230"/>
      <c r="C11" s="230"/>
      <c r="D11" s="231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232" t="s">
        <v>11</v>
      </c>
      <c r="C13" s="233"/>
      <c r="D13" s="233"/>
      <c r="E13" s="233"/>
      <c r="F13" s="234" t="s">
        <v>57</v>
      </c>
      <c r="G13" s="235"/>
      <c r="H13" s="236" t="s">
        <v>33</v>
      </c>
      <c r="I13" s="237"/>
      <c r="J13" s="236" t="s">
        <v>34</v>
      </c>
      <c r="K13" s="237"/>
      <c r="L13" s="236" t="s">
        <v>35</v>
      </c>
      <c r="M13" s="237"/>
      <c r="N13" s="238" t="s">
        <v>36</v>
      </c>
      <c r="O13" s="239"/>
      <c r="P13" s="240" t="s">
        <v>123</v>
      </c>
      <c r="Q13" s="241"/>
      <c r="R13" s="242" t="s">
        <v>58</v>
      </c>
      <c r="S13" s="243"/>
      <c r="T13" s="24"/>
      <c r="U13" s="24"/>
      <c r="V13" s="24"/>
      <c r="W13" s="24"/>
    </row>
    <row r="14" spans="1:23" s="13" customFormat="1" ht="25.5" customHeight="1">
      <c r="A14" s="25"/>
      <c r="B14" s="187" t="s">
        <v>63</v>
      </c>
      <c r="C14" s="188"/>
      <c r="D14" s="188"/>
      <c r="E14" s="188"/>
      <c r="F14" s="207" t="s">
        <v>103</v>
      </c>
      <c r="G14" s="162"/>
      <c r="H14" s="686"/>
      <c r="I14" s="687"/>
      <c r="J14" s="678"/>
      <c r="K14" s="679"/>
      <c r="L14" s="678"/>
      <c r="M14" s="679"/>
      <c r="N14" s="692">
        <f>SUM(J14:M14)</f>
        <v>0</v>
      </c>
      <c r="O14" s="692"/>
      <c r="P14" s="217">
        <f>H14-N14-N15-N16</f>
        <v>0</v>
      </c>
      <c r="Q14" s="218"/>
      <c r="R14" s="563" t="s">
        <v>59</v>
      </c>
      <c r="S14" s="659"/>
      <c r="T14" s="24"/>
      <c r="U14" s="24"/>
      <c r="V14" s="24"/>
      <c r="W14" s="24"/>
    </row>
    <row r="15" spans="1:23" s="13" customFormat="1" ht="25.5" customHeight="1">
      <c r="A15" s="25"/>
      <c r="B15" s="189"/>
      <c r="C15" s="190"/>
      <c r="D15" s="190"/>
      <c r="E15" s="190"/>
      <c r="F15" s="693" t="s">
        <v>55</v>
      </c>
      <c r="G15" s="429"/>
      <c r="H15" s="688"/>
      <c r="I15" s="689"/>
      <c r="J15" s="638"/>
      <c r="K15" s="639"/>
      <c r="L15" s="638"/>
      <c r="M15" s="639"/>
      <c r="N15" s="695">
        <f>SUM(J15:M15)</f>
        <v>0</v>
      </c>
      <c r="O15" s="695"/>
      <c r="P15" s="219"/>
      <c r="Q15" s="220"/>
      <c r="R15" s="226" t="s">
        <v>60</v>
      </c>
      <c r="S15" s="655"/>
      <c r="T15" s="24"/>
      <c r="U15" s="24"/>
      <c r="V15" s="24"/>
      <c r="W15" s="24"/>
    </row>
    <row r="16" spans="1:23" s="13" customFormat="1" ht="25.5" customHeight="1" thickBot="1">
      <c r="A16" s="25"/>
      <c r="B16" s="191"/>
      <c r="C16" s="192"/>
      <c r="D16" s="192"/>
      <c r="E16" s="192"/>
      <c r="F16" s="694" t="s">
        <v>56</v>
      </c>
      <c r="G16" s="323"/>
      <c r="H16" s="690"/>
      <c r="I16" s="691"/>
      <c r="J16" s="696"/>
      <c r="K16" s="697"/>
      <c r="L16" s="696"/>
      <c r="M16" s="697"/>
      <c r="N16" s="698">
        <f>SUM(J16:M16)</f>
        <v>0</v>
      </c>
      <c r="O16" s="698"/>
      <c r="P16" s="195"/>
      <c r="Q16" s="221"/>
      <c r="R16" s="590" t="s">
        <v>61</v>
      </c>
      <c r="S16" s="656"/>
      <c r="T16" s="24"/>
      <c r="U16" s="24"/>
      <c r="V16" s="24"/>
      <c r="W16" s="24"/>
    </row>
    <row r="17" spans="1:26" s="13" customFormat="1" ht="25.5" customHeight="1" thickBot="1">
      <c r="A17" s="25"/>
      <c r="B17" s="248" t="s">
        <v>95</v>
      </c>
      <c r="C17" s="249"/>
      <c r="D17" s="249"/>
      <c r="E17" s="249"/>
      <c r="F17" s="250" t="s">
        <v>29</v>
      </c>
      <c r="G17" s="251"/>
      <c r="H17" s="690"/>
      <c r="I17" s="691"/>
      <c r="J17" s="690"/>
      <c r="K17" s="691"/>
      <c r="L17" s="690"/>
      <c r="M17" s="691"/>
      <c r="N17" s="699">
        <f>SUM(J17:M17)</f>
        <v>0</v>
      </c>
      <c r="O17" s="699"/>
      <c r="P17" s="194">
        <f>H17-N17</f>
        <v>0</v>
      </c>
      <c r="Q17" s="195"/>
      <c r="R17" s="657" t="s">
        <v>59</v>
      </c>
      <c r="S17" s="658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103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103" t="s">
        <v>111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29" t="s">
        <v>40</v>
      </c>
      <c r="B20" s="230"/>
      <c r="C20" s="231"/>
      <c r="D20" s="93" t="s">
        <v>102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101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252" t="s">
        <v>13</v>
      </c>
      <c r="C24" s="111" t="s">
        <v>6</v>
      </c>
      <c r="D24" s="160" t="s">
        <v>7</v>
      </c>
      <c r="E24" s="162"/>
      <c r="F24" s="160" t="s">
        <v>8</v>
      </c>
      <c r="G24" s="162"/>
      <c r="H24" s="160" t="s">
        <v>9</v>
      </c>
      <c r="I24" s="162"/>
      <c r="J24" s="160" t="s">
        <v>10</v>
      </c>
      <c r="K24" s="162"/>
      <c r="L24" s="160" t="s">
        <v>18</v>
      </c>
      <c r="M24" s="162"/>
      <c r="N24" s="160" t="s">
        <v>19</v>
      </c>
      <c r="O24" s="162"/>
      <c r="P24" s="160" t="s">
        <v>30</v>
      </c>
      <c r="Q24" s="162"/>
      <c r="R24" s="160" t="s">
        <v>83</v>
      </c>
      <c r="S24" s="485"/>
      <c r="T24" s="260"/>
      <c r="U24" s="260"/>
      <c r="W24" s="39"/>
      <c r="X24" s="39"/>
    </row>
    <row r="25" spans="1:26" ht="24.75" customHeight="1">
      <c r="A25" s="22"/>
      <c r="B25" s="253"/>
      <c r="C25" s="112" t="s">
        <v>2</v>
      </c>
      <c r="D25" s="261" t="s">
        <v>136</v>
      </c>
      <c r="E25" s="262"/>
      <c r="F25" s="265">
        <v>45421</v>
      </c>
      <c r="G25" s="266"/>
      <c r="H25" s="265">
        <v>45449</v>
      </c>
      <c r="I25" s="266"/>
      <c r="J25" s="265">
        <v>45463</v>
      </c>
      <c r="K25" s="266"/>
      <c r="L25" s="265">
        <v>45524</v>
      </c>
      <c r="M25" s="266"/>
      <c r="N25" s="265">
        <v>45547</v>
      </c>
      <c r="O25" s="266"/>
      <c r="P25" s="265">
        <v>45673</v>
      </c>
      <c r="Q25" s="266"/>
      <c r="R25" s="265">
        <v>45687</v>
      </c>
      <c r="S25" s="556"/>
      <c r="T25" s="268"/>
      <c r="U25" s="268"/>
      <c r="W25" s="40"/>
      <c r="X25" s="40"/>
    </row>
    <row r="26" spans="1:26" ht="24.75" customHeight="1">
      <c r="A26" s="22"/>
      <c r="B26" s="253"/>
      <c r="C26" s="112" t="s">
        <v>14</v>
      </c>
      <c r="D26" s="163" t="s">
        <v>137</v>
      </c>
      <c r="E26" s="165"/>
      <c r="F26" s="163" t="s">
        <v>3</v>
      </c>
      <c r="G26" s="165"/>
      <c r="H26" s="163" t="s">
        <v>146</v>
      </c>
      <c r="I26" s="165"/>
      <c r="J26" s="163" t="s">
        <v>3</v>
      </c>
      <c r="K26" s="165"/>
      <c r="L26" s="163" t="s">
        <v>3</v>
      </c>
      <c r="M26" s="165"/>
      <c r="N26" s="163" t="s">
        <v>106</v>
      </c>
      <c r="O26" s="165"/>
      <c r="P26" s="163" t="s">
        <v>106</v>
      </c>
      <c r="Q26" s="165"/>
      <c r="R26" s="163" t="s">
        <v>3</v>
      </c>
      <c r="S26" s="682"/>
      <c r="T26" s="269"/>
      <c r="U26" s="269"/>
      <c r="W26" s="41"/>
      <c r="X26" s="42"/>
      <c r="Y26" s="42"/>
      <c r="Z26" s="43"/>
    </row>
    <row r="27" spans="1:26" ht="24.75" customHeight="1" thickBot="1">
      <c r="A27" s="22"/>
      <c r="B27" s="254"/>
      <c r="C27" s="113" t="s">
        <v>4</v>
      </c>
      <c r="D27" s="270"/>
      <c r="E27" s="271"/>
      <c r="F27" s="272" t="s">
        <v>74</v>
      </c>
      <c r="G27" s="273"/>
      <c r="H27" s="272" t="s">
        <v>74</v>
      </c>
      <c r="I27" s="273"/>
      <c r="J27" s="272" t="s">
        <v>74</v>
      </c>
      <c r="K27" s="273"/>
      <c r="L27" s="272" t="s">
        <v>74</v>
      </c>
      <c r="M27" s="273"/>
      <c r="N27" s="270"/>
      <c r="O27" s="271"/>
      <c r="P27" s="270"/>
      <c r="Q27" s="271"/>
      <c r="R27" s="272" t="s">
        <v>74</v>
      </c>
      <c r="S27" s="274"/>
      <c r="T27" s="269"/>
      <c r="U27" s="269"/>
      <c r="W27" s="41"/>
      <c r="X27" s="44"/>
      <c r="Y27" s="44"/>
      <c r="Z27" s="43"/>
    </row>
    <row r="28" spans="1:26" s="46" customFormat="1" ht="24.75" customHeight="1">
      <c r="A28" s="45"/>
      <c r="B28" s="288"/>
      <c r="C28" s="289"/>
      <c r="D28" s="290"/>
      <c r="E28" s="291"/>
      <c r="F28" s="678"/>
      <c r="G28" s="679"/>
      <c r="H28" s="678"/>
      <c r="I28" s="679"/>
      <c r="J28" s="678"/>
      <c r="K28" s="679"/>
      <c r="L28" s="678"/>
      <c r="M28" s="679"/>
      <c r="N28" s="680"/>
      <c r="O28" s="681"/>
      <c r="P28" s="680"/>
      <c r="Q28" s="681"/>
      <c r="R28" s="565"/>
      <c r="S28" s="566"/>
      <c r="T28" s="276"/>
      <c r="U28" s="277"/>
      <c r="W28" s="47"/>
      <c r="X28" s="48"/>
      <c r="Y28" s="48"/>
      <c r="Z28" s="47"/>
    </row>
    <row r="29" spans="1:26" s="46" customFormat="1" ht="24.75" customHeight="1">
      <c r="A29" s="45"/>
      <c r="B29" s="278"/>
      <c r="C29" s="279"/>
      <c r="D29" s="280"/>
      <c r="E29" s="281"/>
      <c r="F29" s="638"/>
      <c r="G29" s="639"/>
      <c r="H29" s="638"/>
      <c r="I29" s="639"/>
      <c r="J29" s="638"/>
      <c r="K29" s="639"/>
      <c r="L29" s="638"/>
      <c r="M29" s="639"/>
      <c r="N29" s="312"/>
      <c r="O29" s="313"/>
      <c r="P29" s="312"/>
      <c r="Q29" s="313"/>
      <c r="R29" s="600"/>
      <c r="S29" s="601"/>
      <c r="T29" s="276"/>
      <c r="U29" s="277"/>
      <c r="W29" s="47"/>
      <c r="X29" s="48"/>
      <c r="Y29" s="48"/>
      <c r="Z29" s="47"/>
    </row>
    <row r="30" spans="1:26" s="46" customFormat="1" ht="24.75" customHeight="1">
      <c r="A30" s="45"/>
      <c r="B30" s="278"/>
      <c r="C30" s="279"/>
      <c r="D30" s="280"/>
      <c r="E30" s="281"/>
      <c r="F30" s="638"/>
      <c r="G30" s="639"/>
      <c r="H30" s="638"/>
      <c r="I30" s="639"/>
      <c r="J30" s="638"/>
      <c r="K30" s="639"/>
      <c r="L30" s="638"/>
      <c r="M30" s="639"/>
      <c r="N30" s="312"/>
      <c r="O30" s="313"/>
      <c r="P30" s="312"/>
      <c r="Q30" s="313"/>
      <c r="R30" s="600"/>
      <c r="S30" s="601"/>
      <c r="T30" s="276"/>
      <c r="U30" s="277"/>
      <c r="W30" s="47"/>
      <c r="X30" s="47"/>
      <c r="Y30" s="47"/>
      <c r="Z30" s="47"/>
    </row>
    <row r="31" spans="1:26" s="46" customFormat="1" ht="24.75" customHeight="1">
      <c r="A31" s="45"/>
      <c r="B31" s="278"/>
      <c r="C31" s="279"/>
      <c r="D31" s="280"/>
      <c r="E31" s="281"/>
      <c r="F31" s="638"/>
      <c r="G31" s="639"/>
      <c r="H31" s="638"/>
      <c r="I31" s="639"/>
      <c r="J31" s="638"/>
      <c r="K31" s="639"/>
      <c r="L31" s="638"/>
      <c r="M31" s="639"/>
      <c r="N31" s="312"/>
      <c r="O31" s="313"/>
      <c r="P31" s="312"/>
      <c r="Q31" s="313"/>
      <c r="R31" s="600"/>
      <c r="S31" s="601"/>
      <c r="T31" s="276"/>
      <c r="U31" s="277"/>
      <c r="W31" s="47"/>
      <c r="X31" s="47"/>
      <c r="Y31" s="47"/>
      <c r="Z31" s="47"/>
    </row>
    <row r="32" spans="1:26" s="46" customFormat="1" ht="24.75" customHeight="1">
      <c r="A32" s="45"/>
      <c r="B32" s="278"/>
      <c r="C32" s="279"/>
      <c r="D32" s="312"/>
      <c r="E32" s="313"/>
      <c r="F32" s="638"/>
      <c r="G32" s="639"/>
      <c r="H32" s="638"/>
      <c r="I32" s="639"/>
      <c r="J32" s="638"/>
      <c r="K32" s="639"/>
      <c r="L32" s="638"/>
      <c r="M32" s="639"/>
      <c r="N32" s="312"/>
      <c r="O32" s="313"/>
      <c r="P32" s="312"/>
      <c r="Q32" s="313"/>
      <c r="R32" s="600"/>
      <c r="S32" s="601"/>
      <c r="T32" s="276"/>
      <c r="U32" s="277"/>
      <c r="W32" s="47"/>
      <c r="X32" s="47"/>
      <c r="Y32" s="47"/>
      <c r="Z32" s="47"/>
    </row>
    <row r="33" spans="1:23" s="46" customFormat="1" ht="24.75" customHeight="1" thickBot="1">
      <c r="A33" s="45"/>
      <c r="B33" s="302"/>
      <c r="C33" s="303"/>
      <c r="D33" s="304"/>
      <c r="E33" s="305"/>
      <c r="F33" s="630"/>
      <c r="G33" s="631"/>
      <c r="H33" s="630"/>
      <c r="I33" s="631"/>
      <c r="J33" s="630"/>
      <c r="K33" s="631"/>
      <c r="L33" s="630"/>
      <c r="M33" s="631"/>
      <c r="N33" s="304"/>
      <c r="O33" s="305"/>
      <c r="P33" s="304"/>
      <c r="Q33" s="305"/>
      <c r="R33" s="630"/>
      <c r="S33" s="637"/>
      <c r="T33" s="647"/>
      <c r="U33" s="648"/>
    </row>
    <row r="34" spans="1:23" s="46" customFormat="1" ht="24.75" customHeight="1" thickTop="1" thickBot="1">
      <c r="A34" s="45"/>
      <c r="B34" s="474" t="s">
        <v>0</v>
      </c>
      <c r="C34" s="475"/>
      <c r="D34" s="643"/>
      <c r="E34" s="644"/>
      <c r="F34" s="645">
        <f>SUM(F28:G33)</f>
        <v>0</v>
      </c>
      <c r="G34" s="646"/>
      <c r="H34" s="645">
        <f>SUM(H28:I33)</f>
        <v>0</v>
      </c>
      <c r="I34" s="646"/>
      <c r="J34" s="645">
        <f>SUM(J28:K33)</f>
        <v>0</v>
      </c>
      <c r="K34" s="646"/>
      <c r="L34" s="645">
        <f>SUM(L28:M33)</f>
        <v>0</v>
      </c>
      <c r="M34" s="646"/>
      <c r="N34" s="424"/>
      <c r="O34" s="425"/>
      <c r="P34" s="424"/>
      <c r="Q34" s="425"/>
      <c r="R34" s="219">
        <f>SUM(R28:S33)</f>
        <v>0</v>
      </c>
      <c r="S34" s="636"/>
      <c r="T34" s="423"/>
      <c r="U34" s="423"/>
    </row>
    <row r="35" spans="1:23" s="46" customFormat="1" ht="24.75" customHeight="1" thickBot="1">
      <c r="A35" s="45"/>
      <c r="B35" s="116"/>
      <c r="C35" s="116"/>
      <c r="D35" s="114"/>
      <c r="E35" s="114"/>
      <c r="F35" s="114"/>
      <c r="G35" s="114"/>
      <c r="H35" s="114"/>
      <c r="I35" s="114"/>
      <c r="J35" s="114"/>
      <c r="K35" s="114"/>
      <c r="L35" s="115"/>
      <c r="M35" s="115"/>
      <c r="N35" s="115"/>
      <c r="O35" s="115"/>
      <c r="P35" s="115"/>
      <c r="Q35" s="115"/>
      <c r="R35" s="115"/>
      <c r="S35" s="115"/>
      <c r="T35" s="94"/>
      <c r="U35" s="94"/>
    </row>
    <row r="36" spans="1:23" ht="27" customHeight="1" thickBot="1">
      <c r="A36" s="22"/>
      <c r="B36" s="252" t="s">
        <v>13</v>
      </c>
      <c r="C36" s="111" t="s">
        <v>6</v>
      </c>
      <c r="D36" s="160" t="s">
        <v>84</v>
      </c>
      <c r="E36" s="161"/>
      <c r="F36" s="160" t="s">
        <v>118</v>
      </c>
      <c r="G36" s="161"/>
      <c r="H36" s="161"/>
      <c r="I36" s="485"/>
      <c r="J36" s="632" t="s">
        <v>105</v>
      </c>
      <c r="K36" s="632"/>
      <c r="L36" s="117"/>
      <c r="M36" s="108"/>
      <c r="N36" s="108"/>
      <c r="O36" s="108"/>
      <c r="P36" s="108"/>
      <c r="Q36" s="108"/>
      <c r="R36" s="108"/>
      <c r="S36" s="108"/>
    </row>
    <row r="37" spans="1:23" ht="24.75" customHeight="1" thickTop="1">
      <c r="A37" s="22"/>
      <c r="B37" s="253"/>
      <c r="C37" s="112" t="s">
        <v>2</v>
      </c>
      <c r="D37" s="265" t="s">
        <v>42</v>
      </c>
      <c r="E37" s="635"/>
      <c r="F37" s="265" t="s">
        <v>42</v>
      </c>
      <c r="G37" s="266"/>
      <c r="H37" s="265" t="s">
        <v>42</v>
      </c>
      <c r="I37" s="556"/>
      <c r="J37" s="633"/>
      <c r="K37" s="633"/>
      <c r="L37" s="117"/>
      <c r="M37" s="480" t="s">
        <v>29</v>
      </c>
      <c r="N37" s="481"/>
      <c r="O37" s="481"/>
      <c r="P37" s="481"/>
      <c r="Q37" s="481"/>
      <c r="R37" s="481"/>
      <c r="S37" s="482"/>
      <c r="T37" s="49"/>
    </row>
    <row r="38" spans="1:23" ht="24.75" customHeight="1">
      <c r="A38" s="22"/>
      <c r="B38" s="253"/>
      <c r="C38" s="112" t="s">
        <v>14</v>
      </c>
      <c r="D38" s="430" t="s">
        <v>26</v>
      </c>
      <c r="E38" s="428"/>
      <c r="F38" s="430" t="s">
        <v>26</v>
      </c>
      <c r="G38" s="429"/>
      <c r="H38" s="430" t="s">
        <v>26</v>
      </c>
      <c r="I38" s="557"/>
      <c r="J38" s="633"/>
      <c r="K38" s="633"/>
      <c r="L38" s="117"/>
      <c r="M38" s="483" t="s">
        <v>95</v>
      </c>
      <c r="N38" s="428"/>
      <c r="O38" s="428"/>
      <c r="P38" s="428"/>
      <c r="Q38" s="428"/>
      <c r="R38" s="428"/>
      <c r="S38" s="484"/>
      <c r="T38" s="50"/>
    </row>
    <row r="39" spans="1:23" ht="24.75" customHeight="1" thickBot="1">
      <c r="A39" s="22"/>
      <c r="B39" s="254"/>
      <c r="C39" s="113" t="s">
        <v>4</v>
      </c>
      <c r="D39" s="322" t="s">
        <v>27</v>
      </c>
      <c r="E39" s="356"/>
      <c r="F39" s="322" t="s">
        <v>27</v>
      </c>
      <c r="G39" s="323"/>
      <c r="H39" s="322" t="s">
        <v>27</v>
      </c>
      <c r="I39" s="558"/>
      <c r="J39" s="634"/>
      <c r="K39" s="634"/>
      <c r="L39" s="117"/>
      <c r="M39" s="326" t="s">
        <v>31</v>
      </c>
      <c r="N39" s="223"/>
      <c r="O39" s="536" t="s">
        <v>89</v>
      </c>
      <c r="P39" s="537"/>
      <c r="Q39" s="538"/>
      <c r="R39" s="322" t="s">
        <v>21</v>
      </c>
      <c r="S39" s="489"/>
      <c r="T39" s="50"/>
    </row>
    <row r="40" spans="1:23" s="46" customFormat="1" ht="24.75" customHeight="1">
      <c r="A40" s="45"/>
      <c r="B40" s="331" t="str">
        <f t="shared" ref="B40:B45" si="0">IF(B28="","",B28)</f>
        <v/>
      </c>
      <c r="C40" s="332"/>
      <c r="D40" s="628"/>
      <c r="E40" s="652"/>
      <c r="F40" s="628"/>
      <c r="G40" s="652"/>
      <c r="H40" s="628"/>
      <c r="I40" s="653"/>
      <c r="J40" s="654">
        <f>SUM(D28:S28)+SUM(D40:I40)</f>
        <v>0</v>
      </c>
      <c r="K40" s="654"/>
      <c r="L40" s="118"/>
      <c r="M40" s="327">
        <f>B28</f>
        <v>0</v>
      </c>
      <c r="N40" s="328"/>
      <c r="O40" s="341"/>
      <c r="P40" s="539"/>
      <c r="Q40" s="540"/>
      <c r="R40" s="628"/>
      <c r="S40" s="629"/>
      <c r="T40" s="46" t="s">
        <v>132</v>
      </c>
    </row>
    <row r="41" spans="1:23" s="46" customFormat="1" ht="24.75" customHeight="1">
      <c r="A41" s="45"/>
      <c r="B41" s="329" t="str">
        <f t="shared" si="0"/>
        <v/>
      </c>
      <c r="C41" s="330"/>
      <c r="D41" s="612"/>
      <c r="E41" s="627"/>
      <c r="F41" s="612"/>
      <c r="G41" s="627"/>
      <c r="H41" s="612"/>
      <c r="I41" s="620"/>
      <c r="J41" s="621">
        <f t="shared" ref="J41:J45" si="1">SUM(D29:S29)+SUM(D41:I41)</f>
        <v>0</v>
      </c>
      <c r="K41" s="621"/>
      <c r="L41" s="118"/>
      <c r="M41" s="490">
        <f>B29</f>
        <v>0</v>
      </c>
      <c r="N41" s="491"/>
      <c r="O41" s="541"/>
      <c r="P41" s="542"/>
      <c r="Q41" s="543"/>
      <c r="R41" s="612"/>
      <c r="S41" s="613"/>
      <c r="T41" s="46" t="s">
        <v>139</v>
      </c>
    </row>
    <row r="42" spans="1:23" s="46" customFormat="1" ht="24.75" customHeight="1">
      <c r="A42" s="45"/>
      <c r="B42" s="329" t="str">
        <f t="shared" si="0"/>
        <v/>
      </c>
      <c r="C42" s="330"/>
      <c r="D42" s="612"/>
      <c r="E42" s="627"/>
      <c r="F42" s="612"/>
      <c r="G42" s="627"/>
      <c r="H42" s="612"/>
      <c r="I42" s="620"/>
      <c r="J42" s="621">
        <f t="shared" si="1"/>
        <v>0</v>
      </c>
      <c r="K42" s="621"/>
      <c r="L42" s="118"/>
      <c r="M42" s="490">
        <f t="shared" ref="M42:M45" si="2">B30</f>
        <v>0</v>
      </c>
      <c r="N42" s="491"/>
      <c r="O42" s="541"/>
      <c r="P42" s="542"/>
      <c r="Q42" s="543"/>
      <c r="R42" s="612"/>
      <c r="S42" s="613"/>
      <c r="T42" s="46" t="s">
        <v>140</v>
      </c>
    </row>
    <row r="43" spans="1:23" s="46" customFormat="1" ht="24.75" customHeight="1">
      <c r="A43" s="45"/>
      <c r="B43" s="329" t="str">
        <f t="shared" si="0"/>
        <v/>
      </c>
      <c r="C43" s="330"/>
      <c r="D43" s="612"/>
      <c r="E43" s="627"/>
      <c r="F43" s="612"/>
      <c r="G43" s="627"/>
      <c r="H43" s="612"/>
      <c r="I43" s="620"/>
      <c r="J43" s="621">
        <f t="shared" si="1"/>
        <v>0</v>
      </c>
      <c r="K43" s="621"/>
      <c r="L43" s="118"/>
      <c r="M43" s="490">
        <f t="shared" si="2"/>
        <v>0</v>
      </c>
      <c r="N43" s="491"/>
      <c r="O43" s="541"/>
      <c r="P43" s="542"/>
      <c r="Q43" s="543"/>
      <c r="R43" s="612"/>
      <c r="S43" s="613"/>
    </row>
    <row r="44" spans="1:23" s="46" customFormat="1" ht="24.75" customHeight="1">
      <c r="A44" s="45"/>
      <c r="B44" s="329" t="str">
        <f t="shared" si="0"/>
        <v/>
      </c>
      <c r="C44" s="330"/>
      <c r="D44" s="612"/>
      <c r="E44" s="627"/>
      <c r="F44" s="612"/>
      <c r="G44" s="627"/>
      <c r="H44" s="612"/>
      <c r="I44" s="620"/>
      <c r="J44" s="621">
        <f t="shared" si="1"/>
        <v>0</v>
      </c>
      <c r="K44" s="622"/>
      <c r="L44" s="118"/>
      <c r="M44" s="490">
        <f t="shared" si="2"/>
        <v>0</v>
      </c>
      <c r="N44" s="491"/>
      <c r="O44" s="541"/>
      <c r="P44" s="542"/>
      <c r="Q44" s="543"/>
      <c r="R44" s="612"/>
      <c r="S44" s="613"/>
    </row>
    <row r="45" spans="1:23" s="46" customFormat="1" ht="24.75" customHeight="1" thickBot="1">
      <c r="A45" s="45"/>
      <c r="B45" s="329" t="str">
        <f t="shared" si="0"/>
        <v/>
      </c>
      <c r="C45" s="330"/>
      <c r="D45" s="614"/>
      <c r="E45" s="623"/>
      <c r="F45" s="614"/>
      <c r="G45" s="623"/>
      <c r="H45" s="614"/>
      <c r="I45" s="624"/>
      <c r="J45" s="625">
        <f t="shared" si="1"/>
        <v>0</v>
      </c>
      <c r="K45" s="626"/>
      <c r="L45" s="118"/>
      <c r="M45" s="490">
        <f t="shared" si="2"/>
        <v>0</v>
      </c>
      <c r="N45" s="491"/>
      <c r="O45" s="544"/>
      <c r="P45" s="545"/>
      <c r="Q45" s="546"/>
      <c r="R45" s="614"/>
      <c r="S45" s="615"/>
    </row>
    <row r="46" spans="1:23" s="46" customFormat="1" ht="24.75" customHeight="1" thickTop="1" thickBot="1">
      <c r="A46" s="45"/>
      <c r="B46" s="357" t="s">
        <v>104</v>
      </c>
      <c r="C46" s="358"/>
      <c r="D46" s="616">
        <f>SUM(D40:E45)</f>
        <v>0</v>
      </c>
      <c r="E46" s="617"/>
      <c r="F46" s="616">
        <f>SUM(F40:G45)</f>
        <v>0</v>
      </c>
      <c r="G46" s="617"/>
      <c r="H46" s="616">
        <f>SUM(H40:I45)</f>
        <v>0</v>
      </c>
      <c r="I46" s="551"/>
      <c r="J46" s="550">
        <f>SUM(D34:S34)+SUM(D46:I46)</f>
        <v>0</v>
      </c>
      <c r="K46" s="550"/>
      <c r="L46" s="118"/>
      <c r="M46" s="618" t="s">
        <v>38</v>
      </c>
      <c r="N46" s="619"/>
      <c r="O46" s="547"/>
      <c r="P46" s="548"/>
      <c r="Q46" s="549"/>
      <c r="R46" s="610">
        <f>SUM(R40:S45)</f>
        <v>0</v>
      </c>
      <c r="S46" s="611"/>
      <c r="W46" s="99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07" t="s">
        <v>145</v>
      </c>
      <c r="C48" s="608"/>
      <c r="D48" s="344" t="s">
        <v>6</v>
      </c>
      <c r="E48" s="609"/>
      <c r="F48" s="608"/>
      <c r="G48" s="609" t="s">
        <v>2</v>
      </c>
      <c r="H48" s="608"/>
      <c r="I48" s="348" t="s">
        <v>20</v>
      </c>
      <c r="J48" s="349"/>
      <c r="K48" s="348" t="s">
        <v>32</v>
      </c>
      <c r="L48" s="350"/>
      <c r="M48" s="35">
        <v>2</v>
      </c>
      <c r="N48" s="35" t="s">
        <v>133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386" t="str">
        <f>IF(B28="","",B28)</f>
        <v/>
      </c>
      <c r="C49" s="559"/>
      <c r="D49" s="562" t="s">
        <v>67</v>
      </c>
      <c r="E49" s="563"/>
      <c r="F49" s="563"/>
      <c r="G49" s="564"/>
      <c r="H49" s="564"/>
      <c r="I49" s="340"/>
      <c r="J49" s="340"/>
      <c r="K49" s="565"/>
      <c r="L49" s="566"/>
      <c r="M49" s="22"/>
      <c r="N49" s="370" t="s">
        <v>17</v>
      </c>
      <c r="O49" s="347"/>
      <c r="P49" s="346" t="s">
        <v>5</v>
      </c>
      <c r="Q49" s="241"/>
      <c r="R49" s="344" t="s">
        <v>15</v>
      </c>
      <c r="S49" s="345"/>
    </row>
    <row r="50" spans="1:252" s="58" customFormat="1" ht="24.75" customHeight="1" thickBot="1">
      <c r="A50" s="53" t="s">
        <v>16</v>
      </c>
      <c r="B50" s="560" t="str">
        <f t="shared" ref="B50:B60" si="3">IF(B39="","",B39)</f>
        <v/>
      </c>
      <c r="C50" s="561"/>
      <c r="D50" s="597" t="s">
        <v>112</v>
      </c>
      <c r="E50" s="226"/>
      <c r="F50" s="226"/>
      <c r="G50" s="598"/>
      <c r="H50" s="598"/>
      <c r="I50" s="599"/>
      <c r="J50" s="599"/>
      <c r="K50" s="600"/>
      <c r="L50" s="601"/>
      <c r="M50" s="22"/>
      <c r="N50" s="351"/>
      <c r="O50" s="352"/>
      <c r="P50" s="431" t="s">
        <v>106</v>
      </c>
      <c r="Q50" s="432"/>
      <c r="R50" s="433"/>
      <c r="S50" s="434"/>
      <c r="IP50" s="58" t="e">
        <f>SUM(#REF!)</f>
        <v>#REF!</v>
      </c>
    </row>
    <row r="51" spans="1:252" s="58" customFormat="1" ht="24.75" customHeight="1">
      <c r="A51" s="53" t="s">
        <v>16</v>
      </c>
      <c r="B51" s="386" t="str">
        <f>IF(B29="","",B29)</f>
        <v/>
      </c>
      <c r="C51" s="559"/>
      <c r="D51" s="562" t="s">
        <v>67</v>
      </c>
      <c r="E51" s="563"/>
      <c r="F51" s="563"/>
      <c r="G51" s="564"/>
      <c r="H51" s="564"/>
      <c r="I51" s="340"/>
      <c r="J51" s="340"/>
      <c r="K51" s="565"/>
      <c r="L51" s="566"/>
      <c r="M51" s="22"/>
      <c r="N51" s="59"/>
      <c r="O51" s="22"/>
      <c r="P51" s="60"/>
      <c r="Q51" s="60"/>
      <c r="R51" s="106"/>
      <c r="S51" s="106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560" t="str">
        <f t="shared" si="3"/>
        <v/>
      </c>
      <c r="C52" s="561"/>
      <c r="D52" s="581" t="s">
        <v>112</v>
      </c>
      <c r="E52" s="582"/>
      <c r="F52" s="582"/>
      <c r="G52" s="603"/>
      <c r="H52" s="603"/>
      <c r="I52" s="604"/>
      <c r="J52" s="604"/>
      <c r="K52" s="605"/>
      <c r="L52" s="606"/>
      <c r="M52" s="35">
        <v>3</v>
      </c>
      <c r="N52" s="35" t="s">
        <v>135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386" t="str">
        <f>IF(B30="","",B30)</f>
        <v/>
      </c>
      <c r="C53" s="559"/>
      <c r="D53" s="562" t="s">
        <v>67</v>
      </c>
      <c r="E53" s="563"/>
      <c r="F53" s="563"/>
      <c r="G53" s="564"/>
      <c r="H53" s="564"/>
      <c r="I53" s="340"/>
      <c r="J53" s="340"/>
      <c r="K53" s="565"/>
      <c r="L53" s="566"/>
      <c r="M53" s="35"/>
      <c r="N53" s="370" t="s">
        <v>17</v>
      </c>
      <c r="O53" s="347"/>
      <c r="P53" s="346" t="s">
        <v>5</v>
      </c>
      <c r="Q53" s="241"/>
      <c r="R53" s="435" t="s">
        <v>15</v>
      </c>
      <c r="S53" s="436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560" t="str">
        <f t="shared" si="3"/>
        <v/>
      </c>
      <c r="C54" s="561"/>
      <c r="D54" s="597" t="s">
        <v>112</v>
      </c>
      <c r="E54" s="226"/>
      <c r="F54" s="226"/>
      <c r="G54" s="598"/>
      <c r="H54" s="598"/>
      <c r="I54" s="599"/>
      <c r="J54" s="599"/>
      <c r="K54" s="600"/>
      <c r="L54" s="601"/>
      <c r="M54" s="35"/>
      <c r="N54" s="366"/>
      <c r="O54" s="367"/>
      <c r="P54" s="431" t="s">
        <v>3</v>
      </c>
      <c r="Q54" s="432"/>
      <c r="R54" s="214"/>
      <c r="S54" s="602"/>
      <c r="IR54" s="58" t="e">
        <f>SUM(#REF!)</f>
        <v>#REF!</v>
      </c>
    </row>
    <row r="55" spans="1:252" s="58" customFormat="1" ht="24.75" customHeight="1" thickBot="1">
      <c r="A55" s="22"/>
      <c r="B55" s="386" t="str">
        <f>IF(B31="","",B31)</f>
        <v/>
      </c>
      <c r="C55" s="559"/>
      <c r="D55" s="562" t="s">
        <v>67</v>
      </c>
      <c r="E55" s="563"/>
      <c r="F55" s="563"/>
      <c r="G55" s="564"/>
      <c r="H55" s="564"/>
      <c r="I55" s="340"/>
      <c r="J55" s="340"/>
      <c r="K55" s="565"/>
      <c r="L55" s="566"/>
      <c r="M55" s="22"/>
      <c r="N55" s="177"/>
      <c r="O55" s="178"/>
      <c r="P55" s="179"/>
      <c r="Q55" s="180"/>
      <c r="R55" s="224"/>
      <c r="S55" s="496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560" t="str">
        <f t="shared" si="3"/>
        <v/>
      </c>
      <c r="C56" s="561"/>
      <c r="D56" s="589" t="s">
        <v>112</v>
      </c>
      <c r="E56" s="590"/>
      <c r="F56" s="590"/>
      <c r="G56" s="591"/>
      <c r="H56" s="592"/>
      <c r="I56" s="593"/>
      <c r="J56" s="594"/>
      <c r="K56" s="595"/>
      <c r="L56" s="596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386" t="str">
        <f>IF(B32="","",B32)</f>
        <v/>
      </c>
      <c r="C57" s="559"/>
      <c r="D57" s="575" t="s">
        <v>67</v>
      </c>
      <c r="E57" s="576"/>
      <c r="F57" s="576"/>
      <c r="G57" s="577"/>
      <c r="H57" s="577"/>
      <c r="I57" s="578"/>
      <c r="J57" s="578"/>
      <c r="K57" s="579"/>
      <c r="L57" s="580"/>
      <c r="M57" s="35">
        <v>4</v>
      </c>
      <c r="N57" s="35" t="s">
        <v>113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560" t="str">
        <f t="shared" si="3"/>
        <v/>
      </c>
      <c r="C58" s="561"/>
      <c r="D58" s="581" t="s">
        <v>112</v>
      </c>
      <c r="E58" s="582"/>
      <c r="F58" s="582"/>
      <c r="G58" s="583"/>
      <c r="H58" s="584"/>
      <c r="I58" s="585"/>
      <c r="J58" s="586"/>
      <c r="K58" s="587"/>
      <c r="L58" s="588"/>
      <c r="M58" s="22"/>
      <c r="N58" s="370" t="s">
        <v>17</v>
      </c>
      <c r="O58" s="347"/>
      <c r="P58" s="346" t="s">
        <v>5</v>
      </c>
      <c r="Q58" s="241"/>
      <c r="R58" s="435" t="s">
        <v>15</v>
      </c>
      <c r="S58" s="436"/>
      <c r="IR58" s="58" t="e">
        <f>SUM(#REF!)</f>
        <v>#REF!</v>
      </c>
    </row>
    <row r="59" spans="1:252" s="58" customFormat="1" ht="24.75" customHeight="1">
      <c r="A59" s="53" t="s">
        <v>16</v>
      </c>
      <c r="B59" s="386" t="str">
        <f>IF(B33="","",B33)</f>
        <v/>
      </c>
      <c r="C59" s="559"/>
      <c r="D59" s="562" t="s">
        <v>67</v>
      </c>
      <c r="E59" s="563"/>
      <c r="F59" s="563"/>
      <c r="G59" s="564"/>
      <c r="H59" s="564"/>
      <c r="I59" s="340"/>
      <c r="J59" s="340"/>
      <c r="K59" s="565"/>
      <c r="L59" s="566"/>
      <c r="M59" s="35"/>
      <c r="N59" s="366"/>
      <c r="O59" s="367"/>
      <c r="P59" s="431" t="s">
        <v>106</v>
      </c>
      <c r="Q59" s="432"/>
      <c r="R59" s="433"/>
      <c r="S59" s="434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560" t="str">
        <f t="shared" si="3"/>
        <v/>
      </c>
      <c r="C60" s="561"/>
      <c r="D60" s="567" t="s">
        <v>112</v>
      </c>
      <c r="E60" s="568"/>
      <c r="F60" s="568"/>
      <c r="G60" s="569"/>
      <c r="H60" s="570"/>
      <c r="I60" s="571"/>
      <c r="J60" s="572"/>
      <c r="K60" s="573"/>
      <c r="L60" s="574"/>
      <c r="M60" s="35"/>
      <c r="N60" s="177"/>
      <c r="O60" s="178"/>
      <c r="P60" s="179"/>
      <c r="Q60" s="180"/>
      <c r="R60" s="502"/>
      <c r="S60" s="503"/>
      <c r="IR60" s="58" t="e">
        <f>SUM(#REF!)</f>
        <v>#REF!</v>
      </c>
    </row>
    <row r="61" spans="1:252" s="58" customFormat="1" ht="24.75" customHeight="1" thickTop="1" thickBot="1">
      <c r="A61" s="22"/>
      <c r="B61" s="391" t="s">
        <v>105</v>
      </c>
      <c r="C61" s="392"/>
      <c r="D61" s="392"/>
      <c r="E61" s="392"/>
      <c r="F61" s="392"/>
      <c r="G61" s="392"/>
      <c r="H61" s="392"/>
      <c r="I61" s="392"/>
      <c r="J61" s="393"/>
      <c r="K61" s="550">
        <f>SUM(K49:L60)</f>
        <v>0</v>
      </c>
      <c r="L61" s="551"/>
      <c r="M61" s="22"/>
      <c r="N61" s="39"/>
      <c r="O61" s="39"/>
      <c r="P61" s="52"/>
      <c r="Q61" s="52"/>
      <c r="R61" s="107"/>
      <c r="S61" s="107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94" t="s">
        <v>115</v>
      </c>
      <c r="O62" s="395"/>
      <c r="P62" s="395"/>
      <c r="Q62" s="396"/>
      <c r="R62" s="552">
        <f>SUM(J46,K61,R50,R54:S55,R59:S60)</f>
        <v>0</v>
      </c>
      <c r="S62" s="553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98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97"/>
      <c r="O63" s="398"/>
      <c r="P63" s="398"/>
      <c r="Q63" s="399"/>
      <c r="R63" s="554"/>
      <c r="S63" s="555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640"/>
      <c r="W64" s="640"/>
      <c r="X64" s="641"/>
      <c r="Y64" s="641"/>
      <c r="Z64" s="641"/>
      <c r="AA64" s="642"/>
      <c r="AB64" s="642"/>
      <c r="AC64" s="685"/>
      <c r="AD64" s="685"/>
      <c r="AE64" s="683"/>
      <c r="AF64" s="683"/>
      <c r="AG64" s="77"/>
    </row>
    <row r="65" spans="1:33" s="5" customFormat="1" ht="29.25" thickBot="1"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23" t="s">
        <v>147</v>
      </c>
      <c r="M65" s="124" t="str">
        <f>IF(P1="","",P1)</f>
        <v/>
      </c>
      <c r="N65" s="37" t="s">
        <v>148</v>
      </c>
      <c r="O65" s="61" t="s">
        <v>151</v>
      </c>
      <c r="P65" s="61"/>
      <c r="Q65" s="61"/>
      <c r="R65" s="125"/>
      <c r="S65" s="92" t="s">
        <v>149</v>
      </c>
      <c r="U65" s="7"/>
      <c r="V65" s="640"/>
      <c r="W65" s="640"/>
      <c r="X65" s="641"/>
      <c r="Y65" s="641"/>
      <c r="Z65" s="641"/>
      <c r="AA65" s="642"/>
      <c r="AB65" s="642"/>
      <c r="AC65" s="685"/>
      <c r="AD65" s="685"/>
      <c r="AE65" s="683"/>
      <c r="AF65" s="683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100"/>
      <c r="V66" s="640"/>
      <c r="W66" s="640"/>
      <c r="X66" s="641"/>
      <c r="Y66" s="641"/>
      <c r="Z66" s="641"/>
      <c r="AA66" s="642"/>
      <c r="AB66" s="642"/>
      <c r="AC66" s="685"/>
      <c r="AD66" s="685"/>
      <c r="AE66" s="683"/>
      <c r="AF66" s="683"/>
      <c r="AG66" s="100"/>
    </row>
    <row r="67" spans="1:33" ht="24" customHeight="1" thickBot="1">
      <c r="A67" s="14"/>
      <c r="B67" s="14"/>
      <c r="C67" s="126"/>
      <c r="D67" s="126"/>
      <c r="E67" s="126"/>
      <c r="F67" s="126"/>
      <c r="G67" s="126"/>
      <c r="H67" s="126"/>
      <c r="I67" s="227" t="s">
        <v>43</v>
      </c>
      <c r="J67" s="227"/>
      <c r="K67" s="375" t="str">
        <f>IF(J4="","",J4)</f>
        <v/>
      </c>
      <c r="L67" s="376"/>
      <c r="M67" s="377"/>
      <c r="N67" s="226" t="s">
        <v>150</v>
      </c>
      <c r="O67" s="226"/>
      <c r="P67" s="205" t="str">
        <f>IF(P4="","",P4)</f>
        <v/>
      </c>
      <c r="Q67" s="205"/>
      <c r="R67" s="205"/>
      <c r="S67" s="205"/>
      <c r="T67" s="67"/>
      <c r="U67" s="100"/>
      <c r="V67" s="640"/>
      <c r="W67" s="640"/>
      <c r="X67" s="641"/>
      <c r="Y67" s="641"/>
      <c r="Z67" s="641"/>
      <c r="AA67" s="642"/>
      <c r="AB67" s="642"/>
      <c r="AC67" s="685"/>
      <c r="AD67" s="685"/>
      <c r="AE67" s="683"/>
      <c r="AF67" s="683"/>
      <c r="AG67" s="100"/>
    </row>
    <row r="68" spans="1:33" ht="29.25" thickBot="1">
      <c r="A68" s="229" t="s">
        <v>1</v>
      </c>
      <c r="B68" s="230"/>
      <c r="C68" s="231"/>
      <c r="D68" s="34" t="s">
        <v>86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100"/>
      <c r="V68" s="640"/>
      <c r="W68" s="640"/>
      <c r="X68" s="641"/>
      <c r="Y68" s="641"/>
      <c r="Z68" s="641"/>
      <c r="AA68" s="642"/>
      <c r="AB68" s="642"/>
      <c r="AC68" s="685"/>
      <c r="AD68" s="685"/>
      <c r="AE68" s="683"/>
      <c r="AF68" s="683"/>
      <c r="AG68" s="100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100"/>
      <c r="V69" s="640"/>
      <c r="W69" s="640"/>
      <c r="X69" s="641"/>
      <c r="Y69" s="641"/>
      <c r="Z69" s="641"/>
      <c r="AA69" s="642"/>
      <c r="AB69" s="642"/>
      <c r="AC69" s="685"/>
      <c r="AD69" s="685"/>
      <c r="AE69" s="683"/>
      <c r="AF69" s="683"/>
      <c r="AG69" s="100"/>
    </row>
    <row r="70" spans="1:33" ht="21.95" customHeight="1">
      <c r="A70" s="70"/>
      <c r="B70" s="649" t="s">
        <v>13</v>
      </c>
      <c r="C70" s="384" t="s">
        <v>6</v>
      </c>
      <c r="D70" s="256"/>
      <c r="E70" s="160" t="s">
        <v>23</v>
      </c>
      <c r="F70" s="161"/>
      <c r="G70" s="161"/>
      <c r="H70" s="161"/>
      <c r="I70" s="161"/>
      <c r="J70" s="162"/>
      <c r="K70" s="160" t="s">
        <v>112</v>
      </c>
      <c r="L70" s="161"/>
      <c r="M70" s="161"/>
      <c r="N70" s="161"/>
      <c r="O70" s="161"/>
      <c r="P70" s="162"/>
      <c r="Q70" s="181" t="s">
        <v>0</v>
      </c>
      <c r="R70" s="182"/>
      <c r="S70" s="41"/>
      <c r="U70" s="100"/>
      <c r="V70" s="640"/>
      <c r="W70" s="640"/>
      <c r="X70" s="641"/>
      <c r="Y70" s="641"/>
      <c r="Z70" s="641"/>
      <c r="AA70" s="642"/>
      <c r="AB70" s="642"/>
      <c r="AC70" s="685"/>
      <c r="AD70" s="685"/>
      <c r="AE70" s="683"/>
      <c r="AF70" s="683"/>
      <c r="AG70" s="100"/>
    </row>
    <row r="71" spans="1:33" ht="21.95" customHeight="1">
      <c r="A71" s="70"/>
      <c r="B71" s="650"/>
      <c r="C71" s="405" t="s">
        <v>14</v>
      </c>
      <c r="D71" s="165"/>
      <c r="E71" s="163" t="s">
        <v>3</v>
      </c>
      <c r="F71" s="164"/>
      <c r="G71" s="164"/>
      <c r="H71" s="164"/>
      <c r="I71" s="164"/>
      <c r="J71" s="165"/>
      <c r="K71" s="163" t="s">
        <v>26</v>
      </c>
      <c r="L71" s="164"/>
      <c r="M71" s="164"/>
      <c r="N71" s="164"/>
      <c r="O71" s="164"/>
      <c r="P71" s="165"/>
      <c r="Q71" s="183"/>
      <c r="R71" s="184"/>
      <c r="S71" s="41"/>
      <c r="U71" s="100"/>
      <c r="V71" s="684"/>
      <c r="W71" s="684"/>
      <c r="X71" s="684"/>
      <c r="Y71" s="684"/>
      <c r="Z71" s="684"/>
      <c r="AA71" s="684"/>
      <c r="AB71" s="684"/>
      <c r="AC71" s="684"/>
      <c r="AD71" s="684"/>
      <c r="AE71" s="700"/>
      <c r="AF71" s="700"/>
      <c r="AG71" s="100"/>
    </row>
    <row r="72" spans="1:33" ht="21.95" customHeight="1" thickBot="1">
      <c r="A72" s="70"/>
      <c r="B72" s="651"/>
      <c r="C72" s="119" t="s">
        <v>2</v>
      </c>
      <c r="D72" s="120" t="s">
        <v>4</v>
      </c>
      <c r="E72" s="171" t="s">
        <v>116</v>
      </c>
      <c r="F72" s="172"/>
      <c r="G72" s="173"/>
      <c r="H72" s="151" t="s">
        <v>74</v>
      </c>
      <c r="I72" s="152"/>
      <c r="J72" s="153"/>
      <c r="K72" s="171" t="s">
        <v>85</v>
      </c>
      <c r="L72" s="172"/>
      <c r="M72" s="173"/>
      <c r="N72" s="151" t="s">
        <v>27</v>
      </c>
      <c r="O72" s="152"/>
      <c r="P72" s="153"/>
      <c r="Q72" s="183"/>
      <c r="R72" s="184"/>
      <c r="S72" s="41"/>
    </row>
    <row r="73" spans="1:33" ht="23.85" customHeight="1" thickBot="1">
      <c r="A73" s="70"/>
      <c r="B73" s="373"/>
      <c r="C73" s="374"/>
      <c r="D73" s="235"/>
      <c r="E73" s="662"/>
      <c r="F73" s="663"/>
      <c r="G73" s="663"/>
      <c r="H73" s="663"/>
      <c r="I73" s="663"/>
      <c r="J73" s="664"/>
      <c r="K73" s="662"/>
      <c r="L73" s="663"/>
      <c r="M73" s="663"/>
      <c r="N73" s="663"/>
      <c r="O73" s="663"/>
      <c r="P73" s="664"/>
      <c r="Q73" s="665">
        <f>SUM(E73:P73)</f>
        <v>0</v>
      </c>
      <c r="R73" s="666"/>
      <c r="S73" s="41"/>
    </row>
    <row r="74" spans="1:33" ht="9.9499999999999993" customHeight="1" thickBot="1">
      <c r="A74" s="70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677"/>
      <c r="O74" s="677"/>
      <c r="P74" s="677"/>
      <c r="Q74" s="507"/>
      <c r="R74" s="507"/>
      <c r="S74" s="41"/>
    </row>
    <row r="75" spans="1:33" ht="21.95" customHeight="1">
      <c r="A75" s="70"/>
      <c r="B75" s="649" t="s">
        <v>13</v>
      </c>
      <c r="C75" s="384" t="s">
        <v>6</v>
      </c>
      <c r="D75" s="256"/>
      <c r="E75" s="160" t="s">
        <v>23</v>
      </c>
      <c r="F75" s="161"/>
      <c r="G75" s="161"/>
      <c r="H75" s="161"/>
      <c r="I75" s="161"/>
      <c r="J75" s="162"/>
      <c r="K75" s="160" t="s">
        <v>112</v>
      </c>
      <c r="L75" s="161"/>
      <c r="M75" s="161"/>
      <c r="N75" s="161"/>
      <c r="O75" s="161"/>
      <c r="P75" s="162"/>
      <c r="Q75" s="181" t="s">
        <v>0</v>
      </c>
      <c r="R75" s="182"/>
      <c r="S75" s="41"/>
    </row>
    <row r="76" spans="1:33" ht="21.95" customHeight="1">
      <c r="A76" s="70"/>
      <c r="B76" s="650"/>
      <c r="C76" s="405" t="s">
        <v>14</v>
      </c>
      <c r="D76" s="165"/>
      <c r="E76" s="163" t="s">
        <v>3</v>
      </c>
      <c r="F76" s="164"/>
      <c r="G76" s="164"/>
      <c r="H76" s="164"/>
      <c r="I76" s="164"/>
      <c r="J76" s="165"/>
      <c r="K76" s="163" t="s">
        <v>26</v>
      </c>
      <c r="L76" s="164"/>
      <c r="M76" s="164"/>
      <c r="N76" s="164"/>
      <c r="O76" s="164"/>
      <c r="P76" s="165"/>
      <c r="Q76" s="183"/>
      <c r="R76" s="184"/>
      <c r="S76" s="41"/>
    </row>
    <row r="77" spans="1:33" ht="21.95" customHeight="1" thickBot="1">
      <c r="A77" s="70"/>
      <c r="B77" s="651"/>
      <c r="C77" s="119" t="s">
        <v>2</v>
      </c>
      <c r="D77" s="120" t="s">
        <v>4</v>
      </c>
      <c r="E77" s="171" t="s">
        <v>116</v>
      </c>
      <c r="F77" s="172"/>
      <c r="G77" s="173"/>
      <c r="H77" s="151" t="s">
        <v>74</v>
      </c>
      <c r="I77" s="152"/>
      <c r="J77" s="153"/>
      <c r="K77" s="171" t="s">
        <v>85</v>
      </c>
      <c r="L77" s="172"/>
      <c r="M77" s="173"/>
      <c r="N77" s="151" t="s">
        <v>27</v>
      </c>
      <c r="O77" s="152"/>
      <c r="P77" s="153"/>
      <c r="Q77" s="183"/>
      <c r="R77" s="184"/>
      <c r="S77" s="41"/>
    </row>
    <row r="78" spans="1:33" ht="23.85" customHeight="1" thickBot="1">
      <c r="A78" s="70"/>
      <c r="B78" s="373"/>
      <c r="C78" s="374"/>
      <c r="D78" s="235"/>
      <c r="E78" s="662"/>
      <c r="F78" s="663"/>
      <c r="G78" s="663"/>
      <c r="H78" s="663"/>
      <c r="I78" s="663"/>
      <c r="J78" s="664"/>
      <c r="K78" s="662"/>
      <c r="L78" s="663"/>
      <c r="M78" s="663"/>
      <c r="N78" s="663"/>
      <c r="O78" s="663"/>
      <c r="P78" s="664"/>
      <c r="Q78" s="665">
        <f>SUM(E78:P78)</f>
        <v>0</v>
      </c>
      <c r="R78" s="666"/>
      <c r="S78" s="41"/>
    </row>
    <row r="79" spans="1:33" ht="9.9499999999999993" customHeight="1" thickBot="1">
      <c r="A79" s="70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677"/>
      <c r="O79" s="677"/>
      <c r="P79" s="677"/>
      <c r="Q79" s="404"/>
      <c r="R79" s="404"/>
      <c r="S79" s="41"/>
    </row>
    <row r="80" spans="1:33" ht="21.95" customHeight="1">
      <c r="A80" s="70"/>
      <c r="B80" s="649" t="s">
        <v>13</v>
      </c>
      <c r="C80" s="384" t="s">
        <v>6</v>
      </c>
      <c r="D80" s="256"/>
      <c r="E80" s="160" t="s">
        <v>23</v>
      </c>
      <c r="F80" s="161"/>
      <c r="G80" s="161"/>
      <c r="H80" s="161"/>
      <c r="I80" s="161"/>
      <c r="J80" s="162"/>
      <c r="K80" s="160" t="s">
        <v>112</v>
      </c>
      <c r="L80" s="161"/>
      <c r="M80" s="161"/>
      <c r="N80" s="161"/>
      <c r="O80" s="161"/>
      <c r="P80" s="162"/>
      <c r="Q80" s="181" t="s">
        <v>0</v>
      </c>
      <c r="R80" s="182"/>
      <c r="S80" s="41"/>
    </row>
    <row r="81" spans="1:19" ht="21.95" customHeight="1">
      <c r="A81" s="70"/>
      <c r="B81" s="650"/>
      <c r="C81" s="405" t="s">
        <v>14</v>
      </c>
      <c r="D81" s="165"/>
      <c r="E81" s="163" t="s">
        <v>3</v>
      </c>
      <c r="F81" s="164"/>
      <c r="G81" s="164"/>
      <c r="H81" s="164"/>
      <c r="I81" s="164"/>
      <c r="J81" s="165"/>
      <c r="K81" s="163" t="s">
        <v>26</v>
      </c>
      <c r="L81" s="164"/>
      <c r="M81" s="164"/>
      <c r="N81" s="164"/>
      <c r="O81" s="164"/>
      <c r="P81" s="165"/>
      <c r="Q81" s="183"/>
      <c r="R81" s="184"/>
      <c r="S81" s="41"/>
    </row>
    <row r="82" spans="1:19" ht="21.95" customHeight="1" thickBot="1">
      <c r="A82" s="70"/>
      <c r="B82" s="651"/>
      <c r="C82" s="119" t="s">
        <v>2</v>
      </c>
      <c r="D82" s="120" t="s">
        <v>4</v>
      </c>
      <c r="E82" s="171" t="s">
        <v>116</v>
      </c>
      <c r="F82" s="172"/>
      <c r="G82" s="173"/>
      <c r="H82" s="151" t="s">
        <v>74</v>
      </c>
      <c r="I82" s="152"/>
      <c r="J82" s="153"/>
      <c r="K82" s="171" t="s">
        <v>85</v>
      </c>
      <c r="L82" s="172"/>
      <c r="M82" s="173"/>
      <c r="N82" s="151" t="s">
        <v>27</v>
      </c>
      <c r="O82" s="152"/>
      <c r="P82" s="153"/>
      <c r="Q82" s="183"/>
      <c r="R82" s="184"/>
      <c r="S82" s="41"/>
    </row>
    <row r="83" spans="1:19" ht="23.85" customHeight="1" thickBot="1">
      <c r="A83" s="70"/>
      <c r="B83" s="373"/>
      <c r="C83" s="374"/>
      <c r="D83" s="235"/>
      <c r="E83" s="662"/>
      <c r="F83" s="663"/>
      <c r="G83" s="663"/>
      <c r="H83" s="663"/>
      <c r="I83" s="663"/>
      <c r="J83" s="664"/>
      <c r="K83" s="662"/>
      <c r="L83" s="663"/>
      <c r="M83" s="663"/>
      <c r="N83" s="663"/>
      <c r="O83" s="663"/>
      <c r="P83" s="664"/>
      <c r="Q83" s="665">
        <f>SUM(E83:P83)</f>
        <v>0</v>
      </c>
      <c r="R83" s="666"/>
      <c r="S83" s="41"/>
    </row>
    <row r="84" spans="1:19" ht="9.9499999999999993" customHeight="1" thickBot="1">
      <c r="A84" s="70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677"/>
      <c r="O84" s="677"/>
      <c r="P84" s="677"/>
      <c r="Q84" s="404"/>
      <c r="R84" s="404"/>
      <c r="S84" s="41"/>
    </row>
    <row r="85" spans="1:19" ht="21.95" customHeight="1">
      <c r="A85" s="70"/>
      <c r="B85" s="649" t="s">
        <v>13</v>
      </c>
      <c r="C85" s="384" t="s">
        <v>6</v>
      </c>
      <c r="D85" s="256"/>
      <c r="E85" s="160" t="s">
        <v>23</v>
      </c>
      <c r="F85" s="161"/>
      <c r="G85" s="161"/>
      <c r="H85" s="161"/>
      <c r="I85" s="161"/>
      <c r="J85" s="162"/>
      <c r="K85" s="160" t="s">
        <v>112</v>
      </c>
      <c r="L85" s="161"/>
      <c r="M85" s="161"/>
      <c r="N85" s="161"/>
      <c r="O85" s="161"/>
      <c r="P85" s="162"/>
      <c r="Q85" s="181" t="s">
        <v>0</v>
      </c>
      <c r="R85" s="182"/>
      <c r="S85" s="41"/>
    </row>
    <row r="86" spans="1:19" ht="21.95" customHeight="1">
      <c r="A86" s="70"/>
      <c r="B86" s="650"/>
      <c r="C86" s="405" t="s">
        <v>14</v>
      </c>
      <c r="D86" s="165"/>
      <c r="E86" s="163" t="s">
        <v>3</v>
      </c>
      <c r="F86" s="164"/>
      <c r="G86" s="164"/>
      <c r="H86" s="164"/>
      <c r="I86" s="164"/>
      <c r="J86" s="165"/>
      <c r="K86" s="163" t="s">
        <v>26</v>
      </c>
      <c r="L86" s="164"/>
      <c r="M86" s="164"/>
      <c r="N86" s="164"/>
      <c r="O86" s="164"/>
      <c r="P86" s="165"/>
      <c r="Q86" s="183"/>
      <c r="R86" s="184"/>
      <c r="S86" s="41"/>
    </row>
    <row r="87" spans="1:19" ht="21.95" customHeight="1" thickBot="1">
      <c r="A87" s="70"/>
      <c r="B87" s="651"/>
      <c r="C87" s="119" t="s">
        <v>2</v>
      </c>
      <c r="D87" s="120" t="s">
        <v>4</v>
      </c>
      <c r="E87" s="171" t="s">
        <v>116</v>
      </c>
      <c r="F87" s="172"/>
      <c r="G87" s="173"/>
      <c r="H87" s="151" t="s">
        <v>74</v>
      </c>
      <c r="I87" s="152"/>
      <c r="J87" s="153"/>
      <c r="K87" s="171" t="s">
        <v>85</v>
      </c>
      <c r="L87" s="172"/>
      <c r="M87" s="173"/>
      <c r="N87" s="151" t="s">
        <v>27</v>
      </c>
      <c r="O87" s="152"/>
      <c r="P87" s="153"/>
      <c r="Q87" s="183"/>
      <c r="R87" s="184"/>
      <c r="S87" s="41"/>
    </row>
    <row r="88" spans="1:19" ht="23.85" customHeight="1" thickBot="1">
      <c r="A88" s="70"/>
      <c r="B88" s="373"/>
      <c r="C88" s="374"/>
      <c r="D88" s="235"/>
      <c r="E88" s="662"/>
      <c r="F88" s="663"/>
      <c r="G88" s="663"/>
      <c r="H88" s="663"/>
      <c r="I88" s="663"/>
      <c r="J88" s="664"/>
      <c r="K88" s="662"/>
      <c r="L88" s="663"/>
      <c r="M88" s="663"/>
      <c r="N88" s="663"/>
      <c r="O88" s="663"/>
      <c r="P88" s="664"/>
      <c r="Q88" s="665">
        <f>SUM(E88:P88)</f>
        <v>0</v>
      </c>
      <c r="R88" s="666"/>
      <c r="S88" s="41"/>
    </row>
    <row r="89" spans="1:19" ht="9.9499999999999993" customHeight="1" thickBot="1">
      <c r="A89" s="70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677"/>
      <c r="O89" s="677"/>
      <c r="P89" s="677"/>
      <c r="Q89" s="404"/>
      <c r="R89" s="404"/>
      <c r="S89" s="41"/>
    </row>
    <row r="90" spans="1:19" ht="21.95" customHeight="1">
      <c r="A90" s="70"/>
      <c r="B90" s="649" t="s">
        <v>13</v>
      </c>
      <c r="C90" s="384" t="s">
        <v>6</v>
      </c>
      <c r="D90" s="256"/>
      <c r="E90" s="160" t="s">
        <v>23</v>
      </c>
      <c r="F90" s="161"/>
      <c r="G90" s="161"/>
      <c r="H90" s="161"/>
      <c r="I90" s="161"/>
      <c r="J90" s="162"/>
      <c r="K90" s="160" t="s">
        <v>112</v>
      </c>
      <c r="L90" s="161"/>
      <c r="M90" s="161"/>
      <c r="N90" s="161"/>
      <c r="O90" s="161"/>
      <c r="P90" s="162"/>
      <c r="Q90" s="181" t="s">
        <v>0</v>
      </c>
      <c r="R90" s="182"/>
      <c r="S90" s="41"/>
    </row>
    <row r="91" spans="1:19" ht="21.95" customHeight="1">
      <c r="A91" s="70"/>
      <c r="B91" s="650"/>
      <c r="C91" s="405" t="s">
        <v>14</v>
      </c>
      <c r="D91" s="165"/>
      <c r="E91" s="163" t="s">
        <v>3</v>
      </c>
      <c r="F91" s="164"/>
      <c r="G91" s="164"/>
      <c r="H91" s="164"/>
      <c r="I91" s="164"/>
      <c r="J91" s="165"/>
      <c r="K91" s="163" t="s">
        <v>26</v>
      </c>
      <c r="L91" s="164"/>
      <c r="M91" s="164"/>
      <c r="N91" s="164"/>
      <c r="O91" s="164"/>
      <c r="P91" s="165"/>
      <c r="Q91" s="183"/>
      <c r="R91" s="184"/>
      <c r="S91" s="41"/>
    </row>
    <row r="92" spans="1:19" ht="21.95" customHeight="1" thickBot="1">
      <c r="A92" s="70"/>
      <c r="B92" s="651"/>
      <c r="C92" s="119" t="s">
        <v>2</v>
      </c>
      <c r="D92" s="120" t="s">
        <v>4</v>
      </c>
      <c r="E92" s="171" t="s">
        <v>116</v>
      </c>
      <c r="F92" s="172"/>
      <c r="G92" s="173"/>
      <c r="H92" s="151" t="s">
        <v>74</v>
      </c>
      <c r="I92" s="152"/>
      <c r="J92" s="153"/>
      <c r="K92" s="171" t="s">
        <v>85</v>
      </c>
      <c r="L92" s="172"/>
      <c r="M92" s="173"/>
      <c r="N92" s="151" t="s">
        <v>27</v>
      </c>
      <c r="O92" s="152"/>
      <c r="P92" s="153"/>
      <c r="Q92" s="183"/>
      <c r="R92" s="184"/>
      <c r="S92" s="41"/>
    </row>
    <row r="93" spans="1:19" ht="23.85" customHeight="1" thickBot="1">
      <c r="A93" s="70"/>
      <c r="B93" s="373"/>
      <c r="C93" s="374"/>
      <c r="D93" s="235"/>
      <c r="E93" s="662"/>
      <c r="F93" s="663"/>
      <c r="G93" s="663"/>
      <c r="H93" s="663"/>
      <c r="I93" s="663"/>
      <c r="J93" s="664"/>
      <c r="K93" s="662"/>
      <c r="L93" s="663"/>
      <c r="M93" s="663"/>
      <c r="N93" s="663"/>
      <c r="O93" s="663"/>
      <c r="P93" s="664"/>
      <c r="Q93" s="665">
        <f>SUM(E93:P93)</f>
        <v>0</v>
      </c>
      <c r="R93" s="666"/>
      <c r="S93" s="41"/>
    </row>
    <row r="94" spans="1:19" ht="9.9499999999999993" customHeight="1" thickBot="1">
      <c r="A94" s="70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166"/>
      <c r="O94" s="166"/>
      <c r="P94" s="166"/>
      <c r="Q94" s="404"/>
      <c r="R94" s="404"/>
      <c r="S94" s="41"/>
    </row>
    <row r="95" spans="1:19" ht="21.95" customHeight="1">
      <c r="A95" s="70"/>
      <c r="B95" s="649" t="s">
        <v>13</v>
      </c>
      <c r="C95" s="384" t="s">
        <v>6</v>
      </c>
      <c r="D95" s="256"/>
      <c r="E95" s="160" t="s">
        <v>23</v>
      </c>
      <c r="F95" s="161"/>
      <c r="G95" s="161"/>
      <c r="H95" s="161"/>
      <c r="I95" s="161"/>
      <c r="J95" s="162"/>
      <c r="K95" s="160" t="s">
        <v>112</v>
      </c>
      <c r="L95" s="161"/>
      <c r="M95" s="161"/>
      <c r="N95" s="161"/>
      <c r="O95" s="161"/>
      <c r="P95" s="162"/>
      <c r="Q95" s="181" t="s">
        <v>0</v>
      </c>
      <c r="R95" s="182"/>
      <c r="S95" s="41"/>
    </row>
    <row r="96" spans="1:19" ht="21.95" customHeight="1">
      <c r="A96" s="70"/>
      <c r="B96" s="650"/>
      <c r="C96" s="405" t="s">
        <v>14</v>
      </c>
      <c r="D96" s="165"/>
      <c r="E96" s="163" t="s">
        <v>3</v>
      </c>
      <c r="F96" s="164"/>
      <c r="G96" s="164"/>
      <c r="H96" s="164"/>
      <c r="I96" s="164"/>
      <c r="J96" s="165"/>
      <c r="K96" s="163" t="s">
        <v>26</v>
      </c>
      <c r="L96" s="164"/>
      <c r="M96" s="164"/>
      <c r="N96" s="164"/>
      <c r="O96" s="164"/>
      <c r="P96" s="165"/>
      <c r="Q96" s="183"/>
      <c r="R96" s="184"/>
      <c r="S96" s="41"/>
    </row>
    <row r="97" spans="1:19" ht="21.95" customHeight="1" thickBot="1">
      <c r="A97" s="70"/>
      <c r="B97" s="651"/>
      <c r="C97" s="119" t="s">
        <v>2</v>
      </c>
      <c r="D97" s="120" t="s">
        <v>4</v>
      </c>
      <c r="E97" s="171" t="s">
        <v>116</v>
      </c>
      <c r="F97" s="172"/>
      <c r="G97" s="173"/>
      <c r="H97" s="151" t="s">
        <v>74</v>
      </c>
      <c r="I97" s="152"/>
      <c r="J97" s="153"/>
      <c r="K97" s="171" t="s">
        <v>85</v>
      </c>
      <c r="L97" s="172"/>
      <c r="M97" s="173"/>
      <c r="N97" s="151" t="s">
        <v>27</v>
      </c>
      <c r="O97" s="152"/>
      <c r="P97" s="153"/>
      <c r="Q97" s="183"/>
      <c r="R97" s="184"/>
      <c r="S97" s="41"/>
    </row>
    <row r="98" spans="1:19" ht="23.85" customHeight="1" thickBot="1">
      <c r="A98" s="70"/>
      <c r="B98" s="373"/>
      <c r="C98" s="374"/>
      <c r="D98" s="235"/>
      <c r="E98" s="662"/>
      <c r="F98" s="663"/>
      <c r="G98" s="663"/>
      <c r="H98" s="663"/>
      <c r="I98" s="663"/>
      <c r="J98" s="664"/>
      <c r="K98" s="662"/>
      <c r="L98" s="663"/>
      <c r="M98" s="663"/>
      <c r="N98" s="663"/>
      <c r="O98" s="663"/>
      <c r="P98" s="664"/>
      <c r="Q98" s="665">
        <f>SUM(E98:P98)</f>
        <v>0</v>
      </c>
      <c r="R98" s="666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456"/>
      <c r="O99" s="456"/>
      <c r="P99" s="456"/>
      <c r="Q99" s="457"/>
      <c r="R99" s="457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439" t="s">
        <v>41</v>
      </c>
      <c r="M100" s="440"/>
      <c r="N100" s="440"/>
      <c r="O100" s="441"/>
      <c r="P100" s="671">
        <f>SUM(Q73,Q78,Q83,Q88,Q93,Q98)</f>
        <v>0</v>
      </c>
      <c r="Q100" s="671"/>
      <c r="R100" s="672"/>
      <c r="S100" s="41"/>
    </row>
    <row r="101" spans="1:19" ht="29.25" thickBot="1">
      <c r="A101" s="229" t="s">
        <v>22</v>
      </c>
      <c r="B101" s="230"/>
      <c r="C101" s="231"/>
      <c r="D101" s="34" t="s">
        <v>88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649" t="s">
        <v>13</v>
      </c>
      <c r="C103" s="384" t="s">
        <v>6</v>
      </c>
      <c r="D103" s="256"/>
      <c r="E103" s="160" t="s">
        <v>28</v>
      </c>
      <c r="F103" s="161"/>
      <c r="G103" s="161"/>
      <c r="H103" s="161"/>
      <c r="I103" s="161"/>
      <c r="J103" s="162"/>
      <c r="K103" s="160" t="s">
        <v>112</v>
      </c>
      <c r="L103" s="161"/>
      <c r="M103" s="161"/>
      <c r="N103" s="161"/>
      <c r="O103" s="161"/>
      <c r="P103" s="162"/>
      <c r="Q103" s="181" t="s">
        <v>0</v>
      </c>
      <c r="R103" s="182"/>
      <c r="S103" s="41"/>
    </row>
    <row r="104" spans="1:19" ht="21.95" customHeight="1">
      <c r="A104" s="70"/>
      <c r="B104" s="650"/>
      <c r="C104" s="405" t="s">
        <v>14</v>
      </c>
      <c r="D104" s="165"/>
      <c r="E104" s="163" t="s">
        <v>3</v>
      </c>
      <c r="F104" s="164"/>
      <c r="G104" s="164"/>
      <c r="H104" s="164"/>
      <c r="I104" s="164"/>
      <c r="J104" s="165"/>
      <c r="K104" s="163" t="s">
        <v>26</v>
      </c>
      <c r="L104" s="164"/>
      <c r="M104" s="164"/>
      <c r="N104" s="164"/>
      <c r="O104" s="164"/>
      <c r="P104" s="165"/>
      <c r="Q104" s="183"/>
      <c r="R104" s="184"/>
      <c r="S104" s="41"/>
    </row>
    <row r="105" spans="1:19" ht="21.95" customHeight="1" thickBot="1">
      <c r="A105" s="70"/>
      <c r="B105" s="651"/>
      <c r="C105" s="119" t="s">
        <v>2</v>
      </c>
      <c r="D105" s="120" t="s">
        <v>4</v>
      </c>
      <c r="E105" s="171">
        <v>45652</v>
      </c>
      <c r="F105" s="172"/>
      <c r="G105" s="173"/>
      <c r="H105" s="151" t="s">
        <v>74</v>
      </c>
      <c r="I105" s="152"/>
      <c r="J105" s="153"/>
      <c r="K105" s="171" t="s">
        <v>85</v>
      </c>
      <c r="L105" s="172"/>
      <c r="M105" s="173"/>
      <c r="N105" s="151" t="s">
        <v>27</v>
      </c>
      <c r="O105" s="152"/>
      <c r="P105" s="153"/>
      <c r="Q105" s="183"/>
      <c r="R105" s="184"/>
      <c r="S105" s="41"/>
    </row>
    <row r="106" spans="1:19" ht="23.85" customHeight="1" thickBot="1">
      <c r="A106" s="70"/>
      <c r="B106" s="373"/>
      <c r="C106" s="374"/>
      <c r="D106" s="235"/>
      <c r="E106" s="662"/>
      <c r="F106" s="663"/>
      <c r="G106" s="663"/>
      <c r="H106" s="663"/>
      <c r="I106" s="663"/>
      <c r="J106" s="664"/>
      <c r="K106" s="662"/>
      <c r="L106" s="663"/>
      <c r="M106" s="663"/>
      <c r="N106" s="663"/>
      <c r="O106" s="663"/>
      <c r="P106" s="664"/>
      <c r="Q106" s="665">
        <f>SUM(E106:P106)</f>
        <v>0</v>
      </c>
      <c r="R106" s="666"/>
      <c r="S106" s="41"/>
    </row>
    <row r="107" spans="1:19" ht="9.9499999999999993" customHeight="1" thickBot="1">
      <c r="A107" s="73"/>
      <c r="B107" s="673" t="s">
        <v>12</v>
      </c>
      <c r="C107" s="673"/>
      <c r="D107" s="673"/>
      <c r="E107" s="674"/>
      <c r="F107" s="674"/>
      <c r="G107" s="674"/>
      <c r="H107" s="674"/>
      <c r="I107" s="674"/>
      <c r="J107" s="674"/>
      <c r="K107" s="127"/>
      <c r="L107" s="127"/>
      <c r="M107" s="127"/>
      <c r="N107" s="674"/>
      <c r="O107" s="674"/>
      <c r="P107" s="674"/>
      <c r="Q107" s="675"/>
      <c r="R107" s="676"/>
      <c r="S107" s="74"/>
    </row>
    <row r="108" spans="1:19" ht="21.95" customHeight="1">
      <c r="A108" s="70"/>
      <c r="B108" s="649" t="s">
        <v>13</v>
      </c>
      <c r="C108" s="384" t="s">
        <v>6</v>
      </c>
      <c r="D108" s="256"/>
      <c r="E108" s="160" t="s">
        <v>28</v>
      </c>
      <c r="F108" s="161"/>
      <c r="G108" s="161"/>
      <c r="H108" s="161"/>
      <c r="I108" s="161"/>
      <c r="J108" s="162"/>
      <c r="K108" s="160" t="s">
        <v>112</v>
      </c>
      <c r="L108" s="161"/>
      <c r="M108" s="161"/>
      <c r="N108" s="161"/>
      <c r="O108" s="161"/>
      <c r="P108" s="162"/>
      <c r="Q108" s="181" t="s">
        <v>0</v>
      </c>
      <c r="R108" s="182"/>
      <c r="S108" s="41"/>
    </row>
    <row r="109" spans="1:19" ht="21.95" customHeight="1">
      <c r="A109" s="70"/>
      <c r="B109" s="650"/>
      <c r="C109" s="405" t="s">
        <v>14</v>
      </c>
      <c r="D109" s="165"/>
      <c r="E109" s="163" t="s">
        <v>3</v>
      </c>
      <c r="F109" s="164"/>
      <c r="G109" s="164"/>
      <c r="H109" s="164"/>
      <c r="I109" s="164"/>
      <c r="J109" s="165"/>
      <c r="K109" s="163" t="s">
        <v>26</v>
      </c>
      <c r="L109" s="164"/>
      <c r="M109" s="164"/>
      <c r="N109" s="164"/>
      <c r="O109" s="164"/>
      <c r="P109" s="165"/>
      <c r="Q109" s="183"/>
      <c r="R109" s="184"/>
      <c r="S109" s="41"/>
    </row>
    <row r="110" spans="1:19" ht="21.95" customHeight="1" thickBot="1">
      <c r="A110" s="70"/>
      <c r="B110" s="651"/>
      <c r="C110" s="119" t="s">
        <v>2</v>
      </c>
      <c r="D110" s="120" t="s">
        <v>4</v>
      </c>
      <c r="E110" s="171">
        <v>45652</v>
      </c>
      <c r="F110" s="172"/>
      <c r="G110" s="173"/>
      <c r="H110" s="151" t="s">
        <v>74</v>
      </c>
      <c r="I110" s="152"/>
      <c r="J110" s="153"/>
      <c r="K110" s="171" t="s">
        <v>85</v>
      </c>
      <c r="L110" s="172"/>
      <c r="M110" s="173"/>
      <c r="N110" s="151" t="s">
        <v>87</v>
      </c>
      <c r="O110" s="152"/>
      <c r="P110" s="153"/>
      <c r="Q110" s="183"/>
      <c r="R110" s="184"/>
      <c r="S110" s="41"/>
    </row>
    <row r="111" spans="1:19" ht="23.85" customHeight="1" thickBot="1">
      <c r="A111" s="70"/>
      <c r="B111" s="373"/>
      <c r="C111" s="374"/>
      <c r="D111" s="235"/>
      <c r="E111" s="662"/>
      <c r="F111" s="663"/>
      <c r="G111" s="663"/>
      <c r="H111" s="663"/>
      <c r="I111" s="663"/>
      <c r="J111" s="664"/>
      <c r="K111" s="662"/>
      <c r="L111" s="663"/>
      <c r="M111" s="663"/>
      <c r="N111" s="663"/>
      <c r="O111" s="663"/>
      <c r="P111" s="664"/>
      <c r="Q111" s="665">
        <f>SUM(E111:P111)</f>
        <v>0</v>
      </c>
      <c r="R111" s="666"/>
      <c r="S111" s="41"/>
    </row>
    <row r="112" spans="1:19" ht="9.9499999999999993" customHeight="1" thickBot="1">
      <c r="A112" s="73"/>
      <c r="B112" s="660" t="s">
        <v>12</v>
      </c>
      <c r="C112" s="660"/>
      <c r="D112" s="660"/>
      <c r="E112" s="661"/>
      <c r="F112" s="661"/>
      <c r="G112" s="661"/>
      <c r="H112" s="661"/>
      <c r="I112" s="661"/>
      <c r="J112" s="661"/>
      <c r="K112" s="128"/>
      <c r="L112" s="128"/>
      <c r="M112" s="128"/>
      <c r="N112" s="661"/>
      <c r="O112" s="661"/>
      <c r="P112" s="661"/>
      <c r="Q112" s="667"/>
      <c r="R112" s="668"/>
      <c r="S112" s="74"/>
    </row>
    <row r="113" spans="1:19" ht="21.95" customHeight="1">
      <c r="A113" s="70"/>
      <c r="B113" s="649" t="s">
        <v>13</v>
      </c>
      <c r="C113" s="384" t="s">
        <v>6</v>
      </c>
      <c r="D113" s="256"/>
      <c r="E113" s="160" t="s">
        <v>28</v>
      </c>
      <c r="F113" s="161"/>
      <c r="G113" s="161"/>
      <c r="H113" s="161"/>
      <c r="I113" s="161"/>
      <c r="J113" s="162"/>
      <c r="K113" s="160" t="s">
        <v>112</v>
      </c>
      <c r="L113" s="161"/>
      <c r="M113" s="161"/>
      <c r="N113" s="161"/>
      <c r="O113" s="161"/>
      <c r="P113" s="162"/>
      <c r="Q113" s="181" t="s">
        <v>0</v>
      </c>
      <c r="R113" s="182"/>
      <c r="S113" s="41"/>
    </row>
    <row r="114" spans="1:19" ht="21.95" customHeight="1">
      <c r="A114" s="70"/>
      <c r="B114" s="650"/>
      <c r="C114" s="405" t="s">
        <v>14</v>
      </c>
      <c r="D114" s="165"/>
      <c r="E114" s="163" t="s">
        <v>3</v>
      </c>
      <c r="F114" s="164"/>
      <c r="G114" s="164"/>
      <c r="H114" s="164"/>
      <c r="I114" s="164"/>
      <c r="J114" s="165"/>
      <c r="K114" s="163" t="s">
        <v>26</v>
      </c>
      <c r="L114" s="164"/>
      <c r="M114" s="164"/>
      <c r="N114" s="164"/>
      <c r="O114" s="164"/>
      <c r="P114" s="165"/>
      <c r="Q114" s="183"/>
      <c r="R114" s="184"/>
      <c r="S114" s="41"/>
    </row>
    <row r="115" spans="1:19" ht="21.95" customHeight="1" thickBot="1">
      <c r="A115" s="70"/>
      <c r="B115" s="651"/>
      <c r="C115" s="119" t="s">
        <v>2</v>
      </c>
      <c r="D115" s="120" t="s">
        <v>4</v>
      </c>
      <c r="E115" s="171">
        <v>45652</v>
      </c>
      <c r="F115" s="172"/>
      <c r="G115" s="173"/>
      <c r="H115" s="151" t="s">
        <v>74</v>
      </c>
      <c r="I115" s="152"/>
      <c r="J115" s="153"/>
      <c r="K115" s="171" t="s">
        <v>85</v>
      </c>
      <c r="L115" s="172"/>
      <c r="M115" s="173"/>
      <c r="N115" s="151" t="s">
        <v>27</v>
      </c>
      <c r="O115" s="152"/>
      <c r="P115" s="153"/>
      <c r="Q115" s="183"/>
      <c r="R115" s="184"/>
      <c r="S115" s="41"/>
    </row>
    <row r="116" spans="1:19" ht="23.85" customHeight="1" thickBot="1">
      <c r="A116" s="70"/>
      <c r="B116" s="373"/>
      <c r="C116" s="374"/>
      <c r="D116" s="235"/>
      <c r="E116" s="662"/>
      <c r="F116" s="663"/>
      <c r="G116" s="663"/>
      <c r="H116" s="663"/>
      <c r="I116" s="663"/>
      <c r="J116" s="664"/>
      <c r="K116" s="662"/>
      <c r="L116" s="663"/>
      <c r="M116" s="663"/>
      <c r="N116" s="663"/>
      <c r="O116" s="663"/>
      <c r="P116" s="664"/>
      <c r="Q116" s="665">
        <f>SUM(E116:P116)</f>
        <v>0</v>
      </c>
      <c r="R116" s="666"/>
      <c r="S116" s="41"/>
    </row>
    <row r="117" spans="1:19" ht="9.9499999999999993" customHeight="1" thickBot="1">
      <c r="A117" s="73"/>
      <c r="B117" s="660" t="s">
        <v>12</v>
      </c>
      <c r="C117" s="660"/>
      <c r="D117" s="660"/>
      <c r="E117" s="661"/>
      <c r="F117" s="661"/>
      <c r="G117" s="661"/>
      <c r="H117" s="661"/>
      <c r="I117" s="661"/>
      <c r="J117" s="661"/>
      <c r="K117" s="128"/>
      <c r="L117" s="128"/>
      <c r="M117" s="128"/>
      <c r="N117" s="661"/>
      <c r="O117" s="661"/>
      <c r="P117" s="661"/>
      <c r="Q117" s="667"/>
      <c r="R117" s="668"/>
      <c r="S117" s="74"/>
    </row>
    <row r="118" spans="1:19" ht="21.95" customHeight="1">
      <c r="A118" s="70"/>
      <c r="B118" s="649" t="s">
        <v>13</v>
      </c>
      <c r="C118" s="384" t="s">
        <v>6</v>
      </c>
      <c r="D118" s="256"/>
      <c r="E118" s="160" t="s">
        <v>28</v>
      </c>
      <c r="F118" s="161"/>
      <c r="G118" s="161"/>
      <c r="H118" s="161"/>
      <c r="I118" s="161"/>
      <c r="J118" s="162"/>
      <c r="K118" s="160" t="s">
        <v>112</v>
      </c>
      <c r="L118" s="161"/>
      <c r="M118" s="161"/>
      <c r="N118" s="161"/>
      <c r="O118" s="161"/>
      <c r="P118" s="162"/>
      <c r="Q118" s="181" t="s">
        <v>0</v>
      </c>
      <c r="R118" s="182"/>
      <c r="S118" s="41"/>
    </row>
    <row r="119" spans="1:19" ht="21.95" customHeight="1">
      <c r="A119" s="70"/>
      <c r="B119" s="650"/>
      <c r="C119" s="405" t="s">
        <v>14</v>
      </c>
      <c r="D119" s="165"/>
      <c r="E119" s="163" t="s">
        <v>3</v>
      </c>
      <c r="F119" s="164"/>
      <c r="G119" s="164"/>
      <c r="H119" s="164"/>
      <c r="I119" s="164"/>
      <c r="J119" s="165"/>
      <c r="K119" s="163" t="s">
        <v>26</v>
      </c>
      <c r="L119" s="164"/>
      <c r="M119" s="164"/>
      <c r="N119" s="164"/>
      <c r="O119" s="164"/>
      <c r="P119" s="165"/>
      <c r="Q119" s="183"/>
      <c r="R119" s="184"/>
      <c r="S119" s="41"/>
    </row>
    <row r="120" spans="1:19" ht="21.95" customHeight="1" thickBot="1">
      <c r="A120" s="70"/>
      <c r="B120" s="651"/>
      <c r="C120" s="119" t="s">
        <v>2</v>
      </c>
      <c r="D120" s="120" t="s">
        <v>4</v>
      </c>
      <c r="E120" s="171">
        <v>45652</v>
      </c>
      <c r="F120" s="172"/>
      <c r="G120" s="173"/>
      <c r="H120" s="151" t="s">
        <v>74</v>
      </c>
      <c r="I120" s="152"/>
      <c r="J120" s="153"/>
      <c r="K120" s="171" t="s">
        <v>85</v>
      </c>
      <c r="L120" s="172"/>
      <c r="M120" s="173"/>
      <c r="N120" s="151" t="s">
        <v>27</v>
      </c>
      <c r="O120" s="152"/>
      <c r="P120" s="153"/>
      <c r="Q120" s="183"/>
      <c r="R120" s="184"/>
      <c r="S120" s="41"/>
    </row>
    <row r="121" spans="1:19" ht="23.85" customHeight="1" thickBot="1">
      <c r="A121" s="70"/>
      <c r="B121" s="373"/>
      <c r="C121" s="374"/>
      <c r="D121" s="235"/>
      <c r="E121" s="662"/>
      <c r="F121" s="663"/>
      <c r="G121" s="663"/>
      <c r="H121" s="663"/>
      <c r="I121" s="663"/>
      <c r="J121" s="664"/>
      <c r="K121" s="662"/>
      <c r="L121" s="663"/>
      <c r="M121" s="663"/>
      <c r="N121" s="663"/>
      <c r="O121" s="663"/>
      <c r="P121" s="664"/>
      <c r="Q121" s="665">
        <f>SUM(E121:P121)</f>
        <v>0</v>
      </c>
      <c r="R121" s="666"/>
      <c r="S121" s="41"/>
    </row>
    <row r="122" spans="1:19" ht="9.9499999999999993" customHeight="1" thickBot="1">
      <c r="A122" s="73"/>
      <c r="B122" s="660" t="s">
        <v>12</v>
      </c>
      <c r="C122" s="660"/>
      <c r="D122" s="660"/>
      <c r="E122" s="661"/>
      <c r="F122" s="661"/>
      <c r="G122" s="661"/>
      <c r="H122" s="661"/>
      <c r="I122" s="661"/>
      <c r="J122" s="661"/>
      <c r="K122" s="128"/>
      <c r="L122" s="128"/>
      <c r="M122" s="128"/>
      <c r="N122" s="661"/>
      <c r="O122" s="661"/>
      <c r="P122" s="661"/>
      <c r="Q122" s="667"/>
      <c r="R122" s="668"/>
      <c r="S122" s="74"/>
    </row>
    <row r="123" spans="1:19" ht="21.95" customHeight="1">
      <c r="A123" s="70"/>
      <c r="B123" s="649" t="s">
        <v>13</v>
      </c>
      <c r="C123" s="384" t="s">
        <v>6</v>
      </c>
      <c r="D123" s="256"/>
      <c r="E123" s="160" t="s">
        <v>28</v>
      </c>
      <c r="F123" s="161"/>
      <c r="G123" s="161"/>
      <c r="H123" s="161"/>
      <c r="I123" s="161"/>
      <c r="J123" s="162"/>
      <c r="K123" s="160" t="s">
        <v>112</v>
      </c>
      <c r="L123" s="161"/>
      <c r="M123" s="161"/>
      <c r="N123" s="161"/>
      <c r="O123" s="161"/>
      <c r="P123" s="162"/>
      <c r="Q123" s="181" t="s">
        <v>0</v>
      </c>
      <c r="R123" s="182"/>
      <c r="S123" s="41"/>
    </row>
    <row r="124" spans="1:19" ht="21.95" customHeight="1">
      <c r="A124" s="70"/>
      <c r="B124" s="669"/>
      <c r="C124" s="405" t="s">
        <v>14</v>
      </c>
      <c r="D124" s="165"/>
      <c r="E124" s="163" t="s">
        <v>3</v>
      </c>
      <c r="F124" s="164"/>
      <c r="G124" s="164"/>
      <c r="H124" s="164"/>
      <c r="I124" s="164"/>
      <c r="J124" s="165"/>
      <c r="K124" s="163" t="s">
        <v>26</v>
      </c>
      <c r="L124" s="164"/>
      <c r="M124" s="164"/>
      <c r="N124" s="164"/>
      <c r="O124" s="164"/>
      <c r="P124" s="165"/>
      <c r="Q124" s="183"/>
      <c r="R124" s="184"/>
      <c r="S124" s="41"/>
    </row>
    <row r="125" spans="1:19" ht="21.95" customHeight="1" thickBot="1">
      <c r="A125" s="70"/>
      <c r="B125" s="670"/>
      <c r="C125" s="119" t="s">
        <v>2</v>
      </c>
      <c r="D125" s="120" t="s">
        <v>4</v>
      </c>
      <c r="E125" s="171">
        <v>45652</v>
      </c>
      <c r="F125" s="172"/>
      <c r="G125" s="173"/>
      <c r="H125" s="151" t="s">
        <v>74</v>
      </c>
      <c r="I125" s="152"/>
      <c r="J125" s="153"/>
      <c r="K125" s="171" t="s">
        <v>85</v>
      </c>
      <c r="L125" s="172"/>
      <c r="M125" s="173"/>
      <c r="N125" s="151" t="s">
        <v>27</v>
      </c>
      <c r="O125" s="152"/>
      <c r="P125" s="153"/>
      <c r="Q125" s="183"/>
      <c r="R125" s="184"/>
      <c r="S125" s="41"/>
    </row>
    <row r="126" spans="1:19" ht="23.85" customHeight="1" thickBot="1">
      <c r="A126" s="70"/>
      <c r="B126" s="373"/>
      <c r="C126" s="374"/>
      <c r="D126" s="235"/>
      <c r="E126" s="662"/>
      <c r="F126" s="663"/>
      <c r="G126" s="663"/>
      <c r="H126" s="663"/>
      <c r="I126" s="663"/>
      <c r="J126" s="664"/>
      <c r="K126" s="662"/>
      <c r="L126" s="663"/>
      <c r="M126" s="663"/>
      <c r="N126" s="663"/>
      <c r="O126" s="663"/>
      <c r="P126" s="664"/>
      <c r="Q126" s="665">
        <f>SUM(E126:P126)</f>
        <v>0</v>
      </c>
      <c r="R126" s="666"/>
      <c r="S126" s="41"/>
    </row>
    <row r="127" spans="1:19" ht="9.9499999999999993" customHeight="1" thickBot="1">
      <c r="A127" s="73"/>
      <c r="B127" s="660" t="s">
        <v>12</v>
      </c>
      <c r="C127" s="660"/>
      <c r="D127" s="660"/>
      <c r="E127" s="661"/>
      <c r="F127" s="661"/>
      <c r="G127" s="661"/>
      <c r="H127" s="661"/>
      <c r="I127" s="661"/>
      <c r="J127" s="661"/>
      <c r="K127" s="128"/>
      <c r="L127" s="128"/>
      <c r="M127" s="128"/>
      <c r="N127" s="661"/>
      <c r="O127" s="661"/>
      <c r="P127" s="661"/>
      <c r="Q127" s="667"/>
      <c r="R127" s="668"/>
      <c r="S127" s="74"/>
    </row>
    <row r="128" spans="1:19" ht="21.95" customHeight="1">
      <c r="A128" s="70"/>
      <c r="B128" s="649" t="s">
        <v>13</v>
      </c>
      <c r="C128" s="384" t="s">
        <v>6</v>
      </c>
      <c r="D128" s="256"/>
      <c r="E128" s="160" t="s">
        <v>28</v>
      </c>
      <c r="F128" s="161"/>
      <c r="G128" s="161"/>
      <c r="H128" s="161"/>
      <c r="I128" s="161"/>
      <c r="J128" s="162"/>
      <c r="K128" s="160" t="s">
        <v>112</v>
      </c>
      <c r="L128" s="161"/>
      <c r="M128" s="161"/>
      <c r="N128" s="161"/>
      <c r="O128" s="161"/>
      <c r="P128" s="162"/>
      <c r="Q128" s="181" t="s">
        <v>0</v>
      </c>
      <c r="R128" s="182"/>
      <c r="S128" s="41"/>
    </row>
    <row r="129" spans="1:20" ht="21.95" customHeight="1">
      <c r="A129" s="70"/>
      <c r="B129" s="650"/>
      <c r="C129" s="405" t="s">
        <v>14</v>
      </c>
      <c r="D129" s="165"/>
      <c r="E129" s="163" t="s">
        <v>3</v>
      </c>
      <c r="F129" s="164"/>
      <c r="G129" s="164"/>
      <c r="H129" s="164"/>
      <c r="I129" s="164"/>
      <c r="J129" s="165"/>
      <c r="K129" s="163" t="s">
        <v>26</v>
      </c>
      <c r="L129" s="164"/>
      <c r="M129" s="164"/>
      <c r="N129" s="164"/>
      <c r="O129" s="164"/>
      <c r="P129" s="165"/>
      <c r="Q129" s="183"/>
      <c r="R129" s="184"/>
      <c r="S129" s="41"/>
    </row>
    <row r="130" spans="1:20" ht="21.95" customHeight="1" thickBot="1">
      <c r="A130" s="70"/>
      <c r="B130" s="651"/>
      <c r="C130" s="119" t="s">
        <v>2</v>
      </c>
      <c r="D130" s="120" t="s">
        <v>4</v>
      </c>
      <c r="E130" s="171">
        <v>45652</v>
      </c>
      <c r="F130" s="172"/>
      <c r="G130" s="173"/>
      <c r="H130" s="151" t="s">
        <v>74</v>
      </c>
      <c r="I130" s="152"/>
      <c r="J130" s="153"/>
      <c r="K130" s="171" t="s">
        <v>85</v>
      </c>
      <c r="L130" s="172"/>
      <c r="M130" s="173"/>
      <c r="N130" s="151" t="s">
        <v>27</v>
      </c>
      <c r="O130" s="152"/>
      <c r="P130" s="153"/>
      <c r="Q130" s="183"/>
      <c r="R130" s="184"/>
      <c r="S130" s="41"/>
    </row>
    <row r="131" spans="1:20" ht="23.85" customHeight="1" thickBot="1">
      <c r="A131" s="70"/>
      <c r="B131" s="373"/>
      <c r="C131" s="374"/>
      <c r="D131" s="235"/>
      <c r="E131" s="662"/>
      <c r="F131" s="663"/>
      <c r="G131" s="663"/>
      <c r="H131" s="663"/>
      <c r="I131" s="663"/>
      <c r="J131" s="664"/>
      <c r="K131" s="662"/>
      <c r="L131" s="663"/>
      <c r="M131" s="663"/>
      <c r="N131" s="663"/>
      <c r="O131" s="663"/>
      <c r="P131" s="664"/>
      <c r="Q131" s="665">
        <f>SUM(E131:P131)</f>
        <v>0</v>
      </c>
      <c r="R131" s="666"/>
      <c r="S131" s="41"/>
    </row>
    <row r="132" spans="1:20" ht="9.9499999999999993" customHeight="1" thickBot="1">
      <c r="A132" s="73"/>
      <c r="B132" s="448" t="s">
        <v>12</v>
      </c>
      <c r="C132" s="448"/>
      <c r="D132" s="448"/>
      <c r="E132" s="170"/>
      <c r="F132" s="170"/>
      <c r="G132" s="170"/>
      <c r="H132" s="170"/>
      <c r="I132" s="170"/>
      <c r="J132" s="170"/>
      <c r="K132" s="75"/>
      <c r="L132" s="75"/>
      <c r="M132" s="75"/>
      <c r="N132" s="170"/>
      <c r="O132" s="170"/>
      <c r="P132" s="170"/>
      <c r="Q132" s="446"/>
      <c r="R132" s="447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439" t="s">
        <v>37</v>
      </c>
      <c r="M133" s="526"/>
      <c r="N133" s="526"/>
      <c r="O133" s="527"/>
      <c r="P133" s="671">
        <f>SUM(Q106,Q111,Q116,Q121,Q126,Q131)</f>
        <v>0</v>
      </c>
      <c r="Q133" s="671"/>
      <c r="R133" s="672"/>
      <c r="S133" s="41"/>
    </row>
    <row r="134" spans="1:20" ht="24.75" customHeight="1">
      <c r="A134" s="70"/>
      <c r="B134" s="131" t="s">
        <v>96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77" t="s">
        <v>81</v>
      </c>
    </row>
    <row r="136" spans="1:20" ht="22.5" customHeight="1">
      <c r="B136" s="77" t="s">
        <v>120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77" t="s">
        <v>121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77" t="s">
        <v>122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9" t="s">
        <v>82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和歌山県教育庁教職員0264</cp:lastModifiedBy>
  <cp:lastPrinted>2024-03-07T02:22:51Z</cp:lastPrinted>
  <dcterms:created xsi:type="dcterms:W3CDTF">2006-04-03T01:26:09Z</dcterms:created>
  <dcterms:modified xsi:type="dcterms:W3CDTF">2024-03-29T02:43:42Z</dcterms:modified>
</cp:coreProperties>
</file>